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dro\Desktop\PSFINANZAS FACILES\TUTORIALES\4. Elaboración Presupuesto de Tesorería\PLANTILLA EXCEL\"/>
    </mc:Choice>
  </mc:AlternateContent>
  <bookViews>
    <workbookView xWindow="0" yWindow="0" windowWidth="28800" windowHeight="13725"/>
  </bookViews>
  <sheets>
    <sheet name="Presupuesto de Tesorería" sheetId="2" r:id="rId1"/>
    <sheet name="Ventas-Compras" sheetId="1" r:id="rId2"/>
    <sheet name="Gastos" sheetId="3" r:id="rId3"/>
    <sheet name="CUADRO DE AMORTIZACION" sheetId="5" r:id="rId4"/>
  </sheets>
  <definedNames>
    <definedName name="_xlnm.Print_Area" localSheetId="3">'CUADRO DE AMORTIZACION'!$B:$I</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3" i="2" l="1"/>
  <c r="L33" i="2"/>
  <c r="K33" i="2"/>
  <c r="J33" i="2"/>
  <c r="I33" i="2"/>
  <c r="H33" i="2"/>
  <c r="G33" i="2"/>
  <c r="F33" i="2"/>
  <c r="E33" i="2"/>
  <c r="D33" i="2"/>
  <c r="C33" i="2"/>
  <c r="B33" i="2"/>
  <c r="B20" i="1" l="1"/>
  <c r="B45" i="1"/>
  <c r="K507" i="5"/>
  <c r="C24" i="5"/>
  <c r="D18" i="5"/>
  <c r="H13" i="5"/>
  <c r="E11" i="5"/>
  <c r="C429" i="5" s="1"/>
  <c r="E10" i="5"/>
  <c r="H25" i="5" s="1"/>
  <c r="H7" i="5"/>
  <c r="B48" i="1"/>
  <c r="B47" i="1"/>
  <c r="B46" i="1"/>
  <c r="B44" i="1"/>
  <c r="B43" i="1"/>
  <c r="B28" i="1"/>
  <c r="B27" i="1"/>
  <c r="B26" i="1"/>
  <c r="B25" i="1"/>
  <c r="B24" i="1"/>
  <c r="B23" i="1"/>
  <c r="E18" i="3"/>
  <c r="B19" i="2" s="1"/>
  <c r="E17" i="3"/>
  <c r="G18" i="2" s="1"/>
  <c r="E16" i="3"/>
  <c r="J17" i="2" s="1"/>
  <c r="E15" i="3"/>
  <c r="F15" i="3" s="1"/>
  <c r="J71" i="1" s="1"/>
  <c r="E14" i="3"/>
  <c r="J15" i="2" s="1"/>
  <c r="E13" i="3"/>
  <c r="F13" i="3" s="1"/>
  <c r="E12" i="3"/>
  <c r="D13" i="2" s="1"/>
  <c r="E11" i="3"/>
  <c r="K12" i="2" s="1"/>
  <c r="E10" i="3"/>
  <c r="H5" i="3"/>
  <c r="H4" i="3"/>
  <c r="C6" i="3"/>
  <c r="E5" i="3"/>
  <c r="J5" i="3" s="1"/>
  <c r="E4" i="3"/>
  <c r="J4" i="3" s="1"/>
  <c r="D5" i="3"/>
  <c r="D4" i="3"/>
  <c r="I4" i="3" s="1"/>
  <c r="L23" i="1"/>
  <c r="H25" i="1"/>
  <c r="D27" i="1"/>
  <c r="J28" i="1"/>
  <c r="E43" i="1"/>
  <c r="G9" i="1"/>
  <c r="G8" i="1"/>
  <c r="G7" i="1"/>
  <c r="G5" i="1"/>
  <c r="G4" i="1"/>
  <c r="D5" i="1"/>
  <c r="D6" i="1"/>
  <c r="D7" i="1"/>
  <c r="D8" i="1"/>
  <c r="D9" i="1"/>
  <c r="D4" i="1"/>
  <c r="B33" i="1" s="1"/>
  <c r="J16" i="2" l="1"/>
  <c r="M18" i="2"/>
  <c r="I5" i="3"/>
  <c r="I6" i="3" s="1"/>
  <c r="L17" i="2"/>
  <c r="F11" i="3"/>
  <c r="C67" i="1" s="1"/>
  <c r="D12" i="2"/>
  <c r="B15" i="2"/>
  <c r="F5" i="3"/>
  <c r="D6" i="3"/>
  <c r="H12" i="2"/>
  <c r="B14" i="2"/>
  <c r="F15" i="2"/>
  <c r="D17" i="2"/>
  <c r="E18" i="2"/>
  <c r="H19" i="2"/>
  <c r="J6" i="3"/>
  <c r="E6" i="3"/>
  <c r="M12" i="2"/>
  <c r="F14" i="2"/>
  <c r="H17" i="2"/>
  <c r="F14" i="3"/>
  <c r="L22" i="2"/>
  <c r="H22" i="2"/>
  <c r="D22" i="2"/>
  <c r="J22" i="2"/>
  <c r="M22" i="2"/>
  <c r="E22" i="2"/>
  <c r="K22" i="2"/>
  <c r="G22" i="2"/>
  <c r="C22" i="2"/>
  <c r="B22" i="2"/>
  <c r="F22" i="2"/>
  <c r="I22" i="2"/>
  <c r="C69" i="1"/>
  <c r="G69" i="1"/>
  <c r="L69" i="1"/>
  <c r="E69" i="1"/>
  <c r="J69" i="1"/>
  <c r="K69" i="1"/>
  <c r="D69" i="1"/>
  <c r="H69" i="1"/>
  <c r="M69" i="1"/>
  <c r="B69" i="1"/>
  <c r="F69" i="1"/>
  <c r="I11" i="2"/>
  <c r="F10" i="3"/>
  <c r="K67" i="1"/>
  <c r="B11" i="2"/>
  <c r="J11" i="2"/>
  <c r="E12" i="2"/>
  <c r="J12" i="2"/>
  <c r="E17" i="2"/>
  <c r="I17" i="2"/>
  <c r="B67" i="1"/>
  <c r="E67" i="1"/>
  <c r="F70" i="1"/>
  <c r="H6" i="3"/>
  <c r="C11" i="2"/>
  <c r="G11" i="2"/>
  <c r="K11" i="2"/>
  <c r="B12" i="2"/>
  <c r="F12" i="2"/>
  <c r="J14" i="2"/>
  <c r="B17" i="2"/>
  <c r="F17" i="2"/>
  <c r="I18" i="2"/>
  <c r="F17" i="3"/>
  <c r="M67" i="1"/>
  <c r="H67" i="1"/>
  <c r="D67" i="1"/>
  <c r="E11" i="2"/>
  <c r="M11" i="2"/>
  <c r="F67" i="1"/>
  <c r="F4" i="3"/>
  <c r="F6" i="3" s="1"/>
  <c r="F11" i="2"/>
  <c r="M17" i="2"/>
  <c r="K19" i="2"/>
  <c r="F18" i="3"/>
  <c r="J67" i="1"/>
  <c r="D11" i="2"/>
  <c r="H11" i="2"/>
  <c r="L11" i="2"/>
  <c r="C12" i="2"/>
  <c r="G12" i="2"/>
  <c r="L12" i="2"/>
  <c r="M14" i="2"/>
  <c r="C17" i="2"/>
  <c r="G17" i="2"/>
  <c r="K17" i="2"/>
  <c r="C18" i="2"/>
  <c r="K18" i="2"/>
  <c r="E19" i="2"/>
  <c r="F16" i="3"/>
  <c r="F12" i="3"/>
  <c r="D68" i="1" s="1"/>
  <c r="L67" i="1"/>
  <c r="G67" i="1"/>
  <c r="G6" i="1"/>
  <c r="H55" i="1" s="1"/>
  <c r="K25" i="5"/>
  <c r="F429" i="5"/>
  <c r="E429" i="5"/>
  <c r="G429" i="5"/>
  <c r="D429" i="5"/>
  <c r="K429" i="5" s="1"/>
  <c r="H429" i="5"/>
  <c r="C50" i="5"/>
  <c r="C58" i="5"/>
  <c r="C90" i="5"/>
  <c r="C98" i="5"/>
  <c r="C114" i="5"/>
  <c r="C169" i="5"/>
  <c r="C185" i="5"/>
  <c r="C201" i="5"/>
  <c r="C217" i="5"/>
  <c r="C233" i="5"/>
  <c r="C249" i="5"/>
  <c r="C265" i="5"/>
  <c r="C325" i="5"/>
  <c r="C337" i="5"/>
  <c r="C30" i="5"/>
  <c r="C34" i="5"/>
  <c r="C47" i="5"/>
  <c r="C79" i="5"/>
  <c r="C87" i="5"/>
  <c r="C95" i="5"/>
  <c r="C103" i="5"/>
  <c r="C111" i="5"/>
  <c r="C135" i="5"/>
  <c r="C143" i="5"/>
  <c r="C204" i="5"/>
  <c r="C322" i="5"/>
  <c r="C333" i="5"/>
  <c r="C394" i="5"/>
  <c r="C25" i="5"/>
  <c r="C29" i="5"/>
  <c r="C33" i="5"/>
  <c r="C37" i="5"/>
  <c r="C41" i="5"/>
  <c r="C45" i="5"/>
  <c r="C54" i="5"/>
  <c r="C62" i="5"/>
  <c r="C70" i="5"/>
  <c r="C78" i="5"/>
  <c r="C86" i="5"/>
  <c r="C94" i="5"/>
  <c r="C102" i="5"/>
  <c r="C110" i="5"/>
  <c r="C118" i="5"/>
  <c r="C126" i="5"/>
  <c r="C134" i="5"/>
  <c r="C142" i="5"/>
  <c r="C161" i="5"/>
  <c r="C177" i="5"/>
  <c r="C193" i="5"/>
  <c r="C209" i="5"/>
  <c r="C225" i="5"/>
  <c r="C241" i="5"/>
  <c r="C257" i="5"/>
  <c r="C273" i="5"/>
  <c r="C280" i="5"/>
  <c r="C309" i="5"/>
  <c r="C334" i="5"/>
  <c r="C395" i="5"/>
  <c r="C503" i="5"/>
  <c r="C499" i="5"/>
  <c r="C495" i="5"/>
  <c r="C491" i="5"/>
  <c r="C487" i="5"/>
  <c r="C483" i="5"/>
  <c r="C479" i="5"/>
  <c r="C475" i="5"/>
  <c r="C471" i="5"/>
  <c r="C467" i="5"/>
  <c r="C463" i="5"/>
  <c r="C459" i="5"/>
  <c r="C504" i="5"/>
  <c r="C500" i="5"/>
  <c r="C496" i="5"/>
  <c r="C492" i="5"/>
  <c r="C488" i="5"/>
  <c r="C484" i="5"/>
  <c r="C480" i="5"/>
  <c r="C476" i="5"/>
  <c r="C472" i="5"/>
  <c r="C468" i="5"/>
  <c r="C464" i="5"/>
  <c r="C505" i="5"/>
  <c r="C501" i="5"/>
  <c r="C497" i="5"/>
  <c r="C493" i="5"/>
  <c r="C489" i="5"/>
  <c r="C485" i="5"/>
  <c r="C481" i="5"/>
  <c r="C477" i="5"/>
  <c r="C473" i="5"/>
  <c r="C469" i="5"/>
  <c r="C465" i="5"/>
  <c r="C461" i="5"/>
  <c r="C498" i="5"/>
  <c r="C482" i="5"/>
  <c r="C466" i="5"/>
  <c r="C460" i="5"/>
  <c r="C458" i="5"/>
  <c r="C454" i="5"/>
  <c r="C450" i="5"/>
  <c r="C446" i="5"/>
  <c r="C442" i="5"/>
  <c r="C438" i="5"/>
  <c r="C434" i="5"/>
  <c r="C430" i="5"/>
  <c r="C426" i="5"/>
  <c r="C502" i="5"/>
  <c r="C486" i="5"/>
  <c r="C470" i="5"/>
  <c r="C462" i="5"/>
  <c r="C455" i="5"/>
  <c r="C451" i="5"/>
  <c r="C447" i="5"/>
  <c r="C443" i="5"/>
  <c r="C439" i="5"/>
  <c r="C435" i="5"/>
  <c r="C431" i="5"/>
  <c r="C427" i="5"/>
  <c r="C494" i="5"/>
  <c r="C457" i="5"/>
  <c r="C449" i="5"/>
  <c r="C441" i="5"/>
  <c r="C433" i="5"/>
  <c r="C425" i="5"/>
  <c r="C420" i="5"/>
  <c r="C416" i="5"/>
  <c r="C412" i="5"/>
  <c r="C408" i="5"/>
  <c r="C404" i="5"/>
  <c r="C400" i="5"/>
  <c r="C506" i="5"/>
  <c r="C474" i="5"/>
  <c r="C452" i="5"/>
  <c r="C444" i="5"/>
  <c r="C436" i="5"/>
  <c r="C428" i="5"/>
  <c r="C421" i="5"/>
  <c r="C417" i="5"/>
  <c r="C413" i="5"/>
  <c r="C409" i="5"/>
  <c r="C405" i="5"/>
  <c r="C401" i="5"/>
  <c r="C490" i="5"/>
  <c r="C456" i="5"/>
  <c r="C440" i="5"/>
  <c r="C424" i="5"/>
  <c r="C419" i="5"/>
  <c r="C411" i="5"/>
  <c r="C403" i="5"/>
  <c r="C396" i="5"/>
  <c r="C392" i="5"/>
  <c r="C388" i="5"/>
  <c r="C384" i="5"/>
  <c r="C380" i="5"/>
  <c r="C376" i="5"/>
  <c r="C372" i="5"/>
  <c r="C368" i="5"/>
  <c r="C364" i="5"/>
  <c r="C360" i="5"/>
  <c r="C356" i="5"/>
  <c r="C352" i="5"/>
  <c r="C348" i="5"/>
  <c r="C344" i="5"/>
  <c r="C340" i="5"/>
  <c r="C336" i="5"/>
  <c r="C332" i="5"/>
  <c r="C328" i="5"/>
  <c r="C478" i="5"/>
  <c r="C453" i="5"/>
  <c r="C437" i="5"/>
  <c r="C422" i="5"/>
  <c r="C414" i="5"/>
  <c r="C406" i="5"/>
  <c r="C445" i="5"/>
  <c r="C418" i="5"/>
  <c r="C402" i="5"/>
  <c r="C393" i="5"/>
  <c r="C390" i="5"/>
  <c r="C387" i="5"/>
  <c r="C377" i="5"/>
  <c r="C374" i="5"/>
  <c r="C371" i="5"/>
  <c r="C361" i="5"/>
  <c r="C358" i="5"/>
  <c r="C355" i="5"/>
  <c r="C345" i="5"/>
  <c r="C342" i="5"/>
  <c r="C339" i="5"/>
  <c r="C329" i="5"/>
  <c r="C326" i="5"/>
  <c r="C323" i="5"/>
  <c r="C319" i="5"/>
  <c r="C315" i="5"/>
  <c r="C311" i="5"/>
  <c r="C307" i="5"/>
  <c r="C303" i="5"/>
  <c r="C299" i="5"/>
  <c r="C295" i="5"/>
  <c r="C291" i="5"/>
  <c r="C287" i="5"/>
  <c r="C283" i="5"/>
  <c r="C448" i="5"/>
  <c r="C415" i="5"/>
  <c r="C399" i="5"/>
  <c r="C389" i="5"/>
  <c r="C386" i="5"/>
  <c r="C383" i="5"/>
  <c r="C373" i="5"/>
  <c r="C370" i="5"/>
  <c r="C367" i="5"/>
  <c r="C357" i="5"/>
  <c r="C354" i="5"/>
  <c r="C351" i="5"/>
  <c r="C341" i="5"/>
  <c r="C338" i="5"/>
  <c r="C335" i="5"/>
  <c r="C324" i="5"/>
  <c r="C320" i="5"/>
  <c r="C316" i="5"/>
  <c r="C312" i="5"/>
  <c r="C308" i="5"/>
  <c r="C304" i="5"/>
  <c r="C300" i="5"/>
  <c r="C296" i="5"/>
  <c r="C407" i="5"/>
  <c r="C398" i="5"/>
  <c r="C381" i="5"/>
  <c r="C378" i="5"/>
  <c r="C375" i="5"/>
  <c r="C349" i="5"/>
  <c r="C346" i="5"/>
  <c r="C343" i="5"/>
  <c r="C318" i="5"/>
  <c r="C310" i="5"/>
  <c r="C302" i="5"/>
  <c r="C292" i="5"/>
  <c r="C289" i="5"/>
  <c r="C286" i="5"/>
  <c r="C278" i="5"/>
  <c r="C274" i="5"/>
  <c r="C270" i="5"/>
  <c r="C266" i="5"/>
  <c r="C262" i="5"/>
  <c r="C258" i="5"/>
  <c r="C254" i="5"/>
  <c r="C250" i="5"/>
  <c r="C246" i="5"/>
  <c r="C242" i="5"/>
  <c r="C238" i="5"/>
  <c r="C234" i="5"/>
  <c r="C230" i="5"/>
  <c r="C226" i="5"/>
  <c r="C222" i="5"/>
  <c r="C218" i="5"/>
  <c r="C214" i="5"/>
  <c r="C210" i="5"/>
  <c r="C206" i="5"/>
  <c r="C202" i="5"/>
  <c r="C198" i="5"/>
  <c r="C194" i="5"/>
  <c r="C190" i="5"/>
  <c r="C186" i="5"/>
  <c r="C182" i="5"/>
  <c r="C178" i="5"/>
  <c r="C174" i="5"/>
  <c r="C170" i="5"/>
  <c r="C166" i="5"/>
  <c r="C162" i="5"/>
  <c r="C158" i="5"/>
  <c r="C154" i="5"/>
  <c r="C150" i="5"/>
  <c r="C146" i="5"/>
  <c r="C410" i="5"/>
  <c r="C385" i="5"/>
  <c r="C382" i="5"/>
  <c r="C379" i="5"/>
  <c r="C353" i="5"/>
  <c r="C350" i="5"/>
  <c r="C347" i="5"/>
  <c r="C321" i="5"/>
  <c r="C313" i="5"/>
  <c r="C305" i="5"/>
  <c r="C297" i="5"/>
  <c r="C288" i="5"/>
  <c r="C285" i="5"/>
  <c r="C282" i="5"/>
  <c r="C279" i="5"/>
  <c r="C275" i="5"/>
  <c r="C271" i="5"/>
  <c r="C267" i="5"/>
  <c r="C263" i="5"/>
  <c r="C259" i="5"/>
  <c r="C255" i="5"/>
  <c r="C251" i="5"/>
  <c r="C247" i="5"/>
  <c r="C243" i="5"/>
  <c r="C239" i="5"/>
  <c r="C235" i="5"/>
  <c r="C231" i="5"/>
  <c r="C227" i="5"/>
  <c r="C223" i="5"/>
  <c r="C219" i="5"/>
  <c r="C215" i="5"/>
  <c r="C211" i="5"/>
  <c r="C207" i="5"/>
  <c r="C203" i="5"/>
  <c r="C199" i="5"/>
  <c r="C195" i="5"/>
  <c r="C191" i="5"/>
  <c r="C187" i="5"/>
  <c r="C183" i="5"/>
  <c r="C179" i="5"/>
  <c r="C175" i="5"/>
  <c r="C171" i="5"/>
  <c r="C167" i="5"/>
  <c r="C163" i="5"/>
  <c r="C159" i="5"/>
  <c r="C155" i="5"/>
  <c r="C369" i="5"/>
  <c r="C366" i="5"/>
  <c r="C363" i="5"/>
  <c r="C317" i="5"/>
  <c r="C301" i="5"/>
  <c r="C293" i="5"/>
  <c r="C290" i="5"/>
  <c r="C277" i="5"/>
  <c r="C269" i="5"/>
  <c r="C261" i="5"/>
  <c r="C253" i="5"/>
  <c r="C245" i="5"/>
  <c r="C237" i="5"/>
  <c r="C229" i="5"/>
  <c r="C221" i="5"/>
  <c r="C213" i="5"/>
  <c r="C205" i="5"/>
  <c r="C197" i="5"/>
  <c r="C189" i="5"/>
  <c r="C181" i="5"/>
  <c r="C173" i="5"/>
  <c r="C165" i="5"/>
  <c r="C157" i="5"/>
  <c r="C144" i="5"/>
  <c r="C140" i="5"/>
  <c r="C136" i="5"/>
  <c r="C132" i="5"/>
  <c r="C128" i="5"/>
  <c r="C124" i="5"/>
  <c r="C120" i="5"/>
  <c r="C116" i="5"/>
  <c r="C112" i="5"/>
  <c r="C108" i="5"/>
  <c r="C104" i="5"/>
  <c r="C100" i="5"/>
  <c r="C96" i="5"/>
  <c r="C92" i="5"/>
  <c r="C88" i="5"/>
  <c r="C84" i="5"/>
  <c r="C80" i="5"/>
  <c r="C76" i="5"/>
  <c r="C72" i="5"/>
  <c r="C68" i="5"/>
  <c r="C64" i="5"/>
  <c r="C60" i="5"/>
  <c r="C56" i="5"/>
  <c r="C52" i="5"/>
  <c r="C48" i="5"/>
  <c r="C432" i="5"/>
  <c r="C365" i="5"/>
  <c r="C362" i="5"/>
  <c r="C359" i="5"/>
  <c r="C314" i="5"/>
  <c r="C298" i="5"/>
  <c r="C294" i="5"/>
  <c r="C272" i="5"/>
  <c r="C264" i="5"/>
  <c r="C256" i="5"/>
  <c r="C248" i="5"/>
  <c r="C240" i="5"/>
  <c r="C232" i="5"/>
  <c r="C224" i="5"/>
  <c r="C216" i="5"/>
  <c r="C208" i="5"/>
  <c r="C200" i="5"/>
  <c r="C192" i="5"/>
  <c r="C184" i="5"/>
  <c r="C176" i="5"/>
  <c r="C168" i="5"/>
  <c r="C160" i="5"/>
  <c r="C152" i="5"/>
  <c r="C149" i="5"/>
  <c r="C141" i="5"/>
  <c r="C137" i="5"/>
  <c r="C133" i="5"/>
  <c r="C129" i="5"/>
  <c r="C125" i="5"/>
  <c r="C121" i="5"/>
  <c r="C117" i="5"/>
  <c r="C113" i="5"/>
  <c r="C109" i="5"/>
  <c r="C105" i="5"/>
  <c r="C101" i="5"/>
  <c r="C97" i="5"/>
  <c r="C93" i="5"/>
  <c r="C89" i="5"/>
  <c r="C85" i="5"/>
  <c r="C81" i="5"/>
  <c r="C77" i="5"/>
  <c r="C73" i="5"/>
  <c r="C69" i="5"/>
  <c r="C65" i="5"/>
  <c r="C61" i="5"/>
  <c r="C57" i="5"/>
  <c r="C53" i="5"/>
  <c r="C27" i="5"/>
  <c r="C31" i="5"/>
  <c r="C35" i="5"/>
  <c r="C39" i="5"/>
  <c r="C43" i="5"/>
  <c r="C46" i="5"/>
  <c r="C49" i="5"/>
  <c r="C66" i="5"/>
  <c r="C74" i="5"/>
  <c r="C82" i="5"/>
  <c r="C106" i="5"/>
  <c r="C122" i="5"/>
  <c r="C130" i="5"/>
  <c r="C138" i="5"/>
  <c r="C145" i="5"/>
  <c r="C148" i="5"/>
  <c r="C151" i="5"/>
  <c r="C153" i="5"/>
  <c r="C331" i="5"/>
  <c r="C26" i="5"/>
  <c r="C38" i="5"/>
  <c r="C42" i="5"/>
  <c r="C55" i="5"/>
  <c r="C63" i="5"/>
  <c r="C71" i="5"/>
  <c r="C119" i="5"/>
  <c r="C127" i="5"/>
  <c r="C147" i="5"/>
  <c r="C156" i="5"/>
  <c r="C172" i="5"/>
  <c r="C188" i="5"/>
  <c r="C220" i="5"/>
  <c r="C236" i="5"/>
  <c r="C252" i="5"/>
  <c r="C268" i="5"/>
  <c r="C327" i="5"/>
  <c r="C423" i="5"/>
  <c r="C28" i="5"/>
  <c r="C32" i="5"/>
  <c r="C36" i="5"/>
  <c r="C40" i="5"/>
  <c r="C44" i="5"/>
  <c r="C51" i="5"/>
  <c r="C59" i="5"/>
  <c r="C67" i="5"/>
  <c r="C75" i="5"/>
  <c r="C83" i="5"/>
  <c r="C91" i="5"/>
  <c r="C99" i="5"/>
  <c r="C107" i="5"/>
  <c r="C115" i="5"/>
  <c r="C123" i="5"/>
  <c r="C131" i="5"/>
  <c r="C139" i="5"/>
  <c r="C164" i="5"/>
  <c r="C180" i="5"/>
  <c r="C196" i="5"/>
  <c r="C212" i="5"/>
  <c r="C228" i="5"/>
  <c r="C244" i="5"/>
  <c r="C260" i="5"/>
  <c r="C276" i="5"/>
  <c r="C281" i="5"/>
  <c r="C284" i="5"/>
  <c r="C306" i="5"/>
  <c r="C330" i="5"/>
  <c r="C391" i="5"/>
  <c r="C397" i="5"/>
  <c r="L43" i="1"/>
  <c r="F38" i="1"/>
  <c r="J36" i="1"/>
  <c r="H53" i="1"/>
  <c r="D47" i="1"/>
  <c r="C34" i="1"/>
  <c r="L57" i="1"/>
  <c r="F36" i="1"/>
  <c r="J44" i="1"/>
  <c r="D53" i="1"/>
  <c r="H45" i="1"/>
  <c r="C58" i="1"/>
  <c r="H37" i="1"/>
  <c r="J48" i="1"/>
  <c r="J54" i="1"/>
  <c r="B49" i="1"/>
  <c r="E33" i="1"/>
  <c r="E23" i="1"/>
  <c r="D57" i="1"/>
  <c r="F58" i="1"/>
  <c r="C35" i="1"/>
  <c r="I48" i="1"/>
  <c r="E38" i="1"/>
  <c r="K47" i="1"/>
  <c r="G57" i="1"/>
  <c r="I36" i="1"/>
  <c r="E56" i="1"/>
  <c r="M54" i="1"/>
  <c r="I54" i="1"/>
  <c r="K43" i="1"/>
  <c r="G43" i="1"/>
  <c r="L33" i="1"/>
  <c r="H33" i="1"/>
  <c r="J24" i="1"/>
  <c r="E53" i="1"/>
  <c r="C56" i="1"/>
  <c r="L58" i="1"/>
  <c r="H48" i="1"/>
  <c r="D38" i="1"/>
  <c r="J57" i="1"/>
  <c r="F37" i="1"/>
  <c r="H36" i="1"/>
  <c r="D36" i="1"/>
  <c r="J35" i="1"/>
  <c r="L44" i="1"/>
  <c r="H34" i="1"/>
  <c r="D44" i="1"/>
  <c r="J43" i="1"/>
  <c r="F43" i="1"/>
  <c r="B36" i="1"/>
  <c r="C38" i="1"/>
  <c r="C43" i="1"/>
  <c r="K38" i="1"/>
  <c r="G58" i="1"/>
  <c r="I37" i="1"/>
  <c r="E37" i="1"/>
  <c r="K36" i="1"/>
  <c r="G46" i="1"/>
  <c r="M35" i="1"/>
  <c r="I35" i="1"/>
  <c r="E55" i="1"/>
  <c r="K54" i="1"/>
  <c r="M43" i="1"/>
  <c r="I43" i="1"/>
  <c r="B37" i="1"/>
  <c r="H35" i="1"/>
  <c r="B54" i="1"/>
  <c r="B55" i="1"/>
  <c r="J58" i="1"/>
  <c r="D37" i="1"/>
  <c r="B53" i="1"/>
  <c r="L53" i="1"/>
  <c r="B57" i="1"/>
  <c r="B58" i="1"/>
  <c r="H57" i="1"/>
  <c r="B34" i="1"/>
  <c r="B38" i="1"/>
  <c r="J38" i="1"/>
  <c r="J34" i="1"/>
  <c r="B56" i="1"/>
  <c r="B29" i="1"/>
  <c r="B35" i="1"/>
  <c r="C14" i="2"/>
  <c r="G14" i="2"/>
  <c r="K14" i="2"/>
  <c r="D14" i="2"/>
  <c r="H14" i="2"/>
  <c r="L14" i="2"/>
  <c r="E14" i="2"/>
  <c r="G21" i="2" l="1"/>
  <c r="B21" i="2"/>
  <c r="L21" i="2"/>
  <c r="C21" i="2"/>
  <c r="H21" i="2"/>
  <c r="J21" i="2"/>
  <c r="I21" i="2"/>
  <c r="D21" i="2"/>
  <c r="K21" i="2"/>
  <c r="F21" i="2"/>
  <c r="E21" i="2"/>
  <c r="M21" i="2"/>
  <c r="J70" i="1"/>
  <c r="B70" i="1"/>
  <c r="E74" i="1"/>
  <c r="H74" i="1"/>
  <c r="B74" i="1"/>
  <c r="K74" i="1"/>
  <c r="B10" i="2"/>
  <c r="D66" i="1"/>
  <c r="H66" i="1"/>
  <c r="L66" i="1"/>
  <c r="F66" i="1"/>
  <c r="B66" i="1"/>
  <c r="C66" i="1"/>
  <c r="K66" i="1"/>
  <c r="E66" i="1"/>
  <c r="I66" i="1"/>
  <c r="M66" i="1"/>
  <c r="J66" i="1"/>
  <c r="G66" i="1"/>
  <c r="I73" i="1"/>
  <c r="M73" i="1"/>
  <c r="K73" i="1"/>
  <c r="C73" i="1"/>
  <c r="G73" i="1"/>
  <c r="E73" i="1"/>
  <c r="C72" i="1"/>
  <c r="G72" i="1"/>
  <c r="K72" i="1"/>
  <c r="I72" i="1"/>
  <c r="J72" i="1"/>
  <c r="D72" i="1"/>
  <c r="H72" i="1"/>
  <c r="L72" i="1"/>
  <c r="E72" i="1"/>
  <c r="M72" i="1"/>
  <c r="F72" i="1"/>
  <c r="B72" i="1"/>
  <c r="I8" i="2"/>
  <c r="I25" i="2" s="1"/>
  <c r="I57" i="1"/>
  <c r="F53" i="1"/>
  <c r="L55" i="1"/>
  <c r="L54" i="1"/>
  <c r="C36" i="1"/>
  <c r="H54" i="1"/>
  <c r="D58" i="1"/>
  <c r="D56" i="1"/>
  <c r="D33" i="1"/>
  <c r="F56" i="1"/>
  <c r="E58" i="1"/>
  <c r="I56" i="1"/>
  <c r="J56" i="1"/>
  <c r="F57" i="1"/>
  <c r="I53" i="1"/>
  <c r="L35" i="1"/>
  <c r="G36" i="1"/>
  <c r="C53" i="1"/>
  <c r="C54" i="1"/>
  <c r="I34" i="1"/>
  <c r="M34" i="1"/>
  <c r="G53" i="1"/>
  <c r="J37" i="1"/>
  <c r="C55" i="1"/>
  <c r="K57" i="1"/>
  <c r="E36" i="1"/>
  <c r="F306" i="5"/>
  <c r="E306" i="5"/>
  <c r="G306" i="5"/>
  <c r="D306" i="5"/>
  <c r="K306" i="5" s="1"/>
  <c r="H306" i="5"/>
  <c r="E196" i="5"/>
  <c r="H196" i="5"/>
  <c r="D196" i="5"/>
  <c r="K196" i="5" s="1"/>
  <c r="G196" i="5"/>
  <c r="F196" i="5"/>
  <c r="F99" i="5"/>
  <c r="E99" i="5"/>
  <c r="G99" i="5"/>
  <c r="D99" i="5"/>
  <c r="K99" i="5" s="1"/>
  <c r="H99" i="5"/>
  <c r="D40" i="5"/>
  <c r="K40" i="5" s="1"/>
  <c r="H423" i="5"/>
  <c r="D423" i="5"/>
  <c r="K423" i="5" s="1"/>
  <c r="G423" i="5"/>
  <c r="F423" i="5"/>
  <c r="E423" i="5"/>
  <c r="E156" i="5"/>
  <c r="H156" i="5"/>
  <c r="D156" i="5"/>
  <c r="K156" i="5" s="1"/>
  <c r="G156" i="5"/>
  <c r="F156" i="5"/>
  <c r="D38" i="5"/>
  <c r="K38" i="5" s="1"/>
  <c r="E130" i="5"/>
  <c r="H130" i="5"/>
  <c r="D130" i="5"/>
  <c r="K130" i="5" s="1"/>
  <c r="G130" i="5"/>
  <c r="F130" i="5"/>
  <c r="D43" i="5"/>
  <c r="K43" i="5" s="1"/>
  <c r="D65" i="5"/>
  <c r="K65" i="5" s="1"/>
  <c r="H97" i="5"/>
  <c r="D97" i="5"/>
  <c r="K97" i="5" s="1"/>
  <c r="G97" i="5"/>
  <c r="F97" i="5"/>
  <c r="E97" i="5"/>
  <c r="H113" i="5"/>
  <c r="D113" i="5"/>
  <c r="K113" i="5" s="1"/>
  <c r="G113" i="5"/>
  <c r="E113" i="5"/>
  <c r="F113" i="5"/>
  <c r="F149" i="5"/>
  <c r="D149" i="5"/>
  <c r="K149" i="5" s="1"/>
  <c r="H149" i="5"/>
  <c r="E149" i="5"/>
  <c r="G149" i="5"/>
  <c r="E208" i="5"/>
  <c r="H208" i="5"/>
  <c r="D208" i="5"/>
  <c r="K208" i="5" s="1"/>
  <c r="F208" i="5"/>
  <c r="G208" i="5"/>
  <c r="E272" i="5"/>
  <c r="H272" i="5"/>
  <c r="D272" i="5"/>
  <c r="K272" i="5" s="1"/>
  <c r="F272" i="5"/>
  <c r="G272" i="5"/>
  <c r="D48" i="5"/>
  <c r="K48" i="5" s="1"/>
  <c r="D64" i="5"/>
  <c r="K64" i="5" s="1"/>
  <c r="G96" i="5"/>
  <c r="F96" i="5"/>
  <c r="H96" i="5"/>
  <c r="D96" i="5"/>
  <c r="K96" i="5" s="1"/>
  <c r="E96" i="5"/>
  <c r="G128" i="5"/>
  <c r="F128" i="5"/>
  <c r="H128" i="5"/>
  <c r="E128" i="5"/>
  <c r="D128" i="5"/>
  <c r="K128" i="5" s="1"/>
  <c r="F181" i="5"/>
  <c r="E181" i="5"/>
  <c r="H181" i="5"/>
  <c r="D181" i="5"/>
  <c r="K181" i="5" s="1"/>
  <c r="G181" i="5"/>
  <c r="F245" i="5"/>
  <c r="E245" i="5"/>
  <c r="H245" i="5"/>
  <c r="D245" i="5"/>
  <c r="K245" i="5" s="1"/>
  <c r="G245" i="5"/>
  <c r="E317" i="5"/>
  <c r="H317" i="5"/>
  <c r="D317" i="5"/>
  <c r="K317" i="5" s="1"/>
  <c r="G317" i="5"/>
  <c r="F317" i="5"/>
  <c r="H155" i="5"/>
  <c r="D155" i="5"/>
  <c r="K155" i="5" s="1"/>
  <c r="G155" i="5"/>
  <c r="F155" i="5"/>
  <c r="E155" i="5"/>
  <c r="H187" i="5"/>
  <c r="D187" i="5"/>
  <c r="K187" i="5" s="1"/>
  <c r="G187" i="5"/>
  <c r="F187" i="5"/>
  <c r="E187" i="5"/>
  <c r="H219" i="5"/>
  <c r="D219" i="5"/>
  <c r="K219" i="5" s="1"/>
  <c r="G219" i="5"/>
  <c r="F219" i="5"/>
  <c r="E219" i="5"/>
  <c r="H251" i="5"/>
  <c r="D251" i="5"/>
  <c r="K251" i="5" s="1"/>
  <c r="G251" i="5"/>
  <c r="F251" i="5"/>
  <c r="E251" i="5"/>
  <c r="F282" i="5"/>
  <c r="D282" i="5"/>
  <c r="K282" i="5" s="1"/>
  <c r="H282" i="5"/>
  <c r="E282" i="5"/>
  <c r="G282" i="5"/>
  <c r="E350" i="5"/>
  <c r="F350" i="5"/>
  <c r="D350" i="5"/>
  <c r="K350" i="5" s="1"/>
  <c r="G350" i="5"/>
  <c r="H350" i="5"/>
  <c r="H385" i="5"/>
  <c r="D385" i="5"/>
  <c r="K385" i="5" s="1"/>
  <c r="F385" i="5"/>
  <c r="E385" i="5"/>
  <c r="G385" i="5"/>
  <c r="G170" i="5"/>
  <c r="F170" i="5"/>
  <c r="H170" i="5"/>
  <c r="E170" i="5"/>
  <c r="D170" i="5"/>
  <c r="K170" i="5" s="1"/>
  <c r="G202" i="5"/>
  <c r="F202" i="5"/>
  <c r="H202" i="5"/>
  <c r="E202" i="5"/>
  <c r="D202" i="5"/>
  <c r="K202" i="5" s="1"/>
  <c r="G218" i="5"/>
  <c r="F218" i="5"/>
  <c r="H218" i="5"/>
  <c r="E218" i="5"/>
  <c r="D218" i="5"/>
  <c r="K218" i="5" s="1"/>
  <c r="G250" i="5"/>
  <c r="F250" i="5"/>
  <c r="H250" i="5"/>
  <c r="E250" i="5"/>
  <c r="D250" i="5"/>
  <c r="K250" i="5" s="1"/>
  <c r="F286" i="5"/>
  <c r="H286" i="5"/>
  <c r="G286" i="5"/>
  <c r="E286" i="5"/>
  <c r="D286" i="5"/>
  <c r="K286" i="5" s="1"/>
  <c r="H349" i="5"/>
  <c r="D349" i="5"/>
  <c r="K349" i="5" s="1"/>
  <c r="G349" i="5"/>
  <c r="F349" i="5"/>
  <c r="E349" i="5"/>
  <c r="H304" i="5"/>
  <c r="D304" i="5"/>
  <c r="K304" i="5" s="1"/>
  <c r="G304" i="5"/>
  <c r="E304" i="5"/>
  <c r="F304" i="5"/>
  <c r="H320" i="5"/>
  <c r="D320" i="5"/>
  <c r="K320" i="5" s="1"/>
  <c r="G320" i="5"/>
  <c r="E320" i="5"/>
  <c r="F320" i="5"/>
  <c r="F367" i="5"/>
  <c r="D367" i="5"/>
  <c r="K367" i="5" s="1"/>
  <c r="H367" i="5"/>
  <c r="E367" i="5"/>
  <c r="G367" i="5"/>
  <c r="E448" i="5"/>
  <c r="H448" i="5"/>
  <c r="D448" i="5"/>
  <c r="K448" i="5" s="1"/>
  <c r="G448" i="5"/>
  <c r="F448" i="5"/>
  <c r="G311" i="5"/>
  <c r="F311" i="5"/>
  <c r="D311" i="5"/>
  <c r="K311" i="5" s="1"/>
  <c r="H311" i="5"/>
  <c r="E311" i="5"/>
  <c r="H345" i="5"/>
  <c r="D345" i="5"/>
  <c r="K345" i="5" s="1"/>
  <c r="G345" i="5"/>
  <c r="F345" i="5"/>
  <c r="E345" i="5"/>
  <c r="F371" i="5"/>
  <c r="H371" i="5"/>
  <c r="G371" i="5"/>
  <c r="E371" i="5"/>
  <c r="D371" i="5"/>
  <c r="K371" i="5" s="1"/>
  <c r="F445" i="5"/>
  <c r="E445" i="5"/>
  <c r="G445" i="5"/>
  <c r="D445" i="5"/>
  <c r="K445" i="5" s="1"/>
  <c r="H445" i="5"/>
  <c r="G332" i="5"/>
  <c r="D332" i="5"/>
  <c r="K332" i="5" s="1"/>
  <c r="H332" i="5"/>
  <c r="E332" i="5"/>
  <c r="F332" i="5"/>
  <c r="G364" i="5"/>
  <c r="D364" i="5"/>
  <c r="K364" i="5" s="1"/>
  <c r="H364" i="5"/>
  <c r="E364" i="5"/>
  <c r="F364" i="5"/>
  <c r="G396" i="5"/>
  <c r="D396" i="5"/>
  <c r="K396" i="5" s="1"/>
  <c r="H396" i="5"/>
  <c r="E396" i="5"/>
  <c r="F396" i="5"/>
  <c r="E424" i="5"/>
  <c r="H424" i="5"/>
  <c r="D424" i="5"/>
  <c r="K424" i="5" s="1"/>
  <c r="G424" i="5"/>
  <c r="F424" i="5"/>
  <c r="H417" i="5"/>
  <c r="D417" i="5"/>
  <c r="K417" i="5" s="1"/>
  <c r="G417" i="5"/>
  <c r="F417" i="5"/>
  <c r="E417" i="5"/>
  <c r="G400" i="5"/>
  <c r="F400" i="5"/>
  <c r="H400" i="5"/>
  <c r="E400" i="5"/>
  <c r="D400" i="5"/>
  <c r="K400" i="5" s="1"/>
  <c r="F441" i="5"/>
  <c r="E441" i="5"/>
  <c r="H441" i="5"/>
  <c r="G441" i="5"/>
  <c r="D441" i="5"/>
  <c r="K441" i="5" s="1"/>
  <c r="H443" i="5"/>
  <c r="D443" i="5"/>
  <c r="K443" i="5" s="1"/>
  <c r="G443" i="5"/>
  <c r="E443" i="5"/>
  <c r="F443" i="5"/>
  <c r="F462" i="5"/>
  <c r="H462" i="5"/>
  <c r="D462" i="5"/>
  <c r="K462" i="5" s="1"/>
  <c r="E462" i="5"/>
  <c r="G462" i="5"/>
  <c r="G442" i="5"/>
  <c r="F442" i="5"/>
  <c r="D442" i="5"/>
  <c r="K442" i="5" s="1"/>
  <c r="E442" i="5"/>
  <c r="H442" i="5"/>
  <c r="F498" i="5"/>
  <c r="E498" i="5"/>
  <c r="H498" i="5"/>
  <c r="D498" i="5"/>
  <c r="K498" i="5" s="1"/>
  <c r="G498" i="5"/>
  <c r="E489" i="5"/>
  <c r="H489" i="5"/>
  <c r="D489" i="5"/>
  <c r="K489" i="5" s="1"/>
  <c r="G489" i="5"/>
  <c r="F489" i="5"/>
  <c r="H476" i="5"/>
  <c r="D476" i="5"/>
  <c r="K476" i="5" s="1"/>
  <c r="G476" i="5"/>
  <c r="F476" i="5"/>
  <c r="E476" i="5"/>
  <c r="H492" i="5"/>
  <c r="D492" i="5"/>
  <c r="K492" i="5" s="1"/>
  <c r="G492" i="5"/>
  <c r="F492" i="5"/>
  <c r="E492" i="5"/>
  <c r="G475" i="5"/>
  <c r="F475" i="5"/>
  <c r="E475" i="5"/>
  <c r="D475" i="5"/>
  <c r="K475" i="5" s="1"/>
  <c r="H475" i="5"/>
  <c r="F395" i="5"/>
  <c r="E395" i="5"/>
  <c r="D395" i="5"/>
  <c r="K395" i="5" s="1"/>
  <c r="H395" i="5"/>
  <c r="G395" i="5"/>
  <c r="F209" i="5"/>
  <c r="E209" i="5"/>
  <c r="G209" i="5"/>
  <c r="D209" i="5"/>
  <c r="K209" i="5" s="1"/>
  <c r="H209" i="5"/>
  <c r="E110" i="5"/>
  <c r="H110" i="5"/>
  <c r="D110" i="5"/>
  <c r="K110" i="5" s="1"/>
  <c r="F110" i="5"/>
  <c r="G110" i="5"/>
  <c r="D45" i="5"/>
  <c r="K45" i="5" s="1"/>
  <c r="D29" i="5"/>
  <c r="K29" i="5" s="1"/>
  <c r="F111" i="5"/>
  <c r="E111" i="5"/>
  <c r="G111" i="5"/>
  <c r="D111" i="5"/>
  <c r="K111" i="5" s="1"/>
  <c r="H111" i="5"/>
  <c r="H337" i="5"/>
  <c r="D337" i="5"/>
  <c r="K337" i="5" s="1"/>
  <c r="F337" i="5"/>
  <c r="E337" i="5"/>
  <c r="G337" i="5"/>
  <c r="F169" i="5"/>
  <c r="E169" i="5"/>
  <c r="G169" i="5"/>
  <c r="D169" i="5"/>
  <c r="K169" i="5" s="1"/>
  <c r="H169" i="5"/>
  <c r="D58" i="5"/>
  <c r="K58" i="5" s="1"/>
  <c r="H397" i="5"/>
  <c r="D397" i="5"/>
  <c r="K397" i="5" s="1"/>
  <c r="G397" i="5"/>
  <c r="F397" i="5"/>
  <c r="E397" i="5"/>
  <c r="E244" i="5"/>
  <c r="H244" i="5"/>
  <c r="D244" i="5"/>
  <c r="K244" i="5" s="1"/>
  <c r="G244" i="5"/>
  <c r="F244" i="5"/>
  <c r="F123" i="5"/>
  <c r="E123" i="5"/>
  <c r="G123" i="5"/>
  <c r="H123" i="5"/>
  <c r="D123" i="5"/>
  <c r="K123" i="5" s="1"/>
  <c r="D59" i="5"/>
  <c r="K59" i="5" s="1"/>
  <c r="D36" i="5"/>
  <c r="K36" i="5" s="1"/>
  <c r="E220" i="5"/>
  <c r="H220" i="5"/>
  <c r="D220" i="5"/>
  <c r="K220" i="5" s="1"/>
  <c r="G220" i="5"/>
  <c r="F220" i="5"/>
  <c r="D63" i="5"/>
  <c r="K63" i="5" s="1"/>
  <c r="E148" i="5"/>
  <c r="F148" i="5"/>
  <c r="D148" i="5"/>
  <c r="K148" i="5" s="1"/>
  <c r="H148" i="5"/>
  <c r="G148" i="5"/>
  <c r="D66" i="5"/>
  <c r="K66" i="5" s="1"/>
  <c r="D39" i="5"/>
  <c r="K39" i="5" s="1"/>
  <c r="D69" i="5"/>
  <c r="K69" i="5" s="1"/>
  <c r="D85" i="5"/>
  <c r="K85" i="5" s="1"/>
  <c r="H117" i="5"/>
  <c r="D117" i="5"/>
  <c r="K117" i="5" s="1"/>
  <c r="G117" i="5"/>
  <c r="E117" i="5"/>
  <c r="F117" i="5"/>
  <c r="E152" i="5"/>
  <c r="H152" i="5"/>
  <c r="D152" i="5"/>
  <c r="K152" i="5" s="1"/>
  <c r="F152" i="5"/>
  <c r="G152" i="5"/>
  <c r="E184" i="5"/>
  <c r="H184" i="5"/>
  <c r="D184" i="5"/>
  <c r="K184" i="5" s="1"/>
  <c r="F184" i="5"/>
  <c r="G184" i="5"/>
  <c r="E248" i="5"/>
  <c r="H248" i="5"/>
  <c r="D248" i="5"/>
  <c r="K248" i="5" s="1"/>
  <c r="F248" i="5"/>
  <c r="G248" i="5"/>
  <c r="E362" i="5"/>
  <c r="G362" i="5"/>
  <c r="F362" i="5"/>
  <c r="H362" i="5"/>
  <c r="D362" i="5"/>
  <c r="K362" i="5" s="1"/>
  <c r="D68" i="5"/>
  <c r="K68" i="5" s="1"/>
  <c r="G100" i="5"/>
  <c r="F100" i="5"/>
  <c r="D100" i="5"/>
  <c r="K100" i="5" s="1"/>
  <c r="E100" i="5"/>
  <c r="H100" i="5"/>
  <c r="G116" i="5"/>
  <c r="F116" i="5"/>
  <c r="D116" i="5"/>
  <c r="K116" i="5" s="1"/>
  <c r="E116" i="5"/>
  <c r="H116" i="5"/>
  <c r="F157" i="5"/>
  <c r="E157" i="5"/>
  <c r="H157" i="5"/>
  <c r="D157" i="5"/>
  <c r="K157" i="5" s="1"/>
  <c r="G157" i="5"/>
  <c r="F221" i="5"/>
  <c r="E221" i="5"/>
  <c r="H221" i="5"/>
  <c r="D221" i="5"/>
  <c r="K221" i="5" s="1"/>
  <c r="G221" i="5"/>
  <c r="F290" i="5"/>
  <c r="G290" i="5"/>
  <c r="E290" i="5"/>
  <c r="D290" i="5"/>
  <c r="K290" i="5" s="1"/>
  <c r="H290" i="5"/>
  <c r="H159" i="5"/>
  <c r="D159" i="5"/>
  <c r="K159" i="5" s="1"/>
  <c r="G159" i="5"/>
  <c r="E159" i="5"/>
  <c r="F159" i="5"/>
  <c r="H191" i="5"/>
  <c r="D191" i="5"/>
  <c r="K191" i="5" s="1"/>
  <c r="G191" i="5"/>
  <c r="E191" i="5"/>
  <c r="F191" i="5"/>
  <c r="H207" i="5"/>
  <c r="D207" i="5"/>
  <c r="K207" i="5" s="1"/>
  <c r="G207" i="5"/>
  <c r="E207" i="5"/>
  <c r="F207" i="5"/>
  <c r="H239" i="5"/>
  <c r="D239" i="5"/>
  <c r="K239" i="5" s="1"/>
  <c r="G239" i="5"/>
  <c r="E239" i="5"/>
  <c r="F239" i="5"/>
  <c r="H271" i="5"/>
  <c r="D271" i="5"/>
  <c r="K271" i="5" s="1"/>
  <c r="G271" i="5"/>
  <c r="E271" i="5"/>
  <c r="F271" i="5"/>
  <c r="E313" i="5"/>
  <c r="H313" i="5"/>
  <c r="D313" i="5"/>
  <c r="K313" i="5" s="1"/>
  <c r="F313" i="5"/>
  <c r="G313" i="5"/>
  <c r="E410" i="5"/>
  <c r="H410" i="5"/>
  <c r="D410" i="5"/>
  <c r="K410" i="5" s="1"/>
  <c r="G410" i="5"/>
  <c r="F410" i="5"/>
  <c r="G158" i="5"/>
  <c r="F158" i="5"/>
  <c r="D158" i="5"/>
  <c r="K158" i="5" s="1"/>
  <c r="H158" i="5"/>
  <c r="E158" i="5"/>
  <c r="G190" i="5"/>
  <c r="F190" i="5"/>
  <c r="D190" i="5"/>
  <c r="K190" i="5" s="1"/>
  <c r="H190" i="5"/>
  <c r="E190" i="5"/>
  <c r="G222" i="5"/>
  <c r="F222" i="5"/>
  <c r="D222" i="5"/>
  <c r="K222" i="5" s="1"/>
  <c r="E222" i="5"/>
  <c r="H222" i="5"/>
  <c r="G238" i="5"/>
  <c r="F238" i="5"/>
  <c r="D238" i="5"/>
  <c r="K238" i="5" s="1"/>
  <c r="H238" i="5"/>
  <c r="E238" i="5"/>
  <c r="G270" i="5"/>
  <c r="F270" i="5"/>
  <c r="D270" i="5"/>
  <c r="K270" i="5" s="1"/>
  <c r="H270" i="5"/>
  <c r="E270" i="5"/>
  <c r="F318" i="5"/>
  <c r="E318" i="5"/>
  <c r="H318" i="5"/>
  <c r="G318" i="5"/>
  <c r="D318" i="5"/>
  <c r="K318" i="5" s="1"/>
  <c r="F407" i="5"/>
  <c r="E407" i="5"/>
  <c r="G407" i="5"/>
  <c r="D407" i="5"/>
  <c r="K407" i="5" s="1"/>
  <c r="H407" i="5"/>
  <c r="H308" i="5"/>
  <c r="D308" i="5"/>
  <c r="K308" i="5" s="1"/>
  <c r="G308" i="5"/>
  <c r="F308" i="5"/>
  <c r="E308" i="5"/>
  <c r="F351" i="5"/>
  <c r="D351" i="5"/>
  <c r="K351" i="5" s="1"/>
  <c r="H351" i="5"/>
  <c r="G351" i="5"/>
  <c r="E351" i="5"/>
  <c r="H389" i="5"/>
  <c r="D389" i="5"/>
  <c r="K389" i="5" s="1"/>
  <c r="E389" i="5"/>
  <c r="G389" i="5"/>
  <c r="F389" i="5"/>
  <c r="G299" i="5"/>
  <c r="F299" i="5"/>
  <c r="H299" i="5"/>
  <c r="E299" i="5"/>
  <c r="D299" i="5"/>
  <c r="K299" i="5" s="1"/>
  <c r="G315" i="5"/>
  <c r="F315" i="5"/>
  <c r="H315" i="5"/>
  <c r="E315" i="5"/>
  <c r="D315" i="5"/>
  <c r="K315" i="5" s="1"/>
  <c r="F355" i="5"/>
  <c r="H355" i="5"/>
  <c r="G355" i="5"/>
  <c r="D355" i="5"/>
  <c r="K355" i="5" s="1"/>
  <c r="E355" i="5"/>
  <c r="H393" i="5"/>
  <c r="D393" i="5"/>
  <c r="K393" i="5" s="1"/>
  <c r="G393" i="5"/>
  <c r="E393" i="5"/>
  <c r="F393" i="5"/>
  <c r="F453" i="5"/>
  <c r="E453" i="5"/>
  <c r="G453" i="5"/>
  <c r="D453" i="5"/>
  <c r="K453" i="5" s="1"/>
  <c r="H453" i="5"/>
  <c r="G352" i="5"/>
  <c r="H352" i="5"/>
  <c r="F352" i="5"/>
  <c r="D352" i="5"/>
  <c r="K352" i="5" s="1"/>
  <c r="E352" i="5"/>
  <c r="G368" i="5"/>
  <c r="H368" i="5"/>
  <c r="F368" i="5"/>
  <c r="E368" i="5"/>
  <c r="D368" i="5"/>
  <c r="K368" i="5" s="1"/>
  <c r="F403" i="5"/>
  <c r="E403" i="5"/>
  <c r="H403" i="5"/>
  <c r="G403" i="5"/>
  <c r="D403" i="5"/>
  <c r="K403" i="5" s="1"/>
  <c r="E440" i="5"/>
  <c r="H440" i="5"/>
  <c r="D440" i="5"/>
  <c r="K440" i="5" s="1"/>
  <c r="G440" i="5"/>
  <c r="F440" i="5"/>
  <c r="H405" i="5"/>
  <c r="D405" i="5"/>
  <c r="K405" i="5" s="1"/>
  <c r="G405" i="5"/>
  <c r="E405" i="5"/>
  <c r="F405" i="5"/>
  <c r="H421" i="5"/>
  <c r="D421" i="5"/>
  <c r="K421" i="5" s="1"/>
  <c r="G421" i="5"/>
  <c r="E421" i="5"/>
  <c r="F421" i="5"/>
  <c r="E452" i="5"/>
  <c r="H452" i="5"/>
  <c r="D452" i="5"/>
  <c r="K452" i="5" s="1"/>
  <c r="F452" i="5"/>
  <c r="G452" i="5"/>
  <c r="G404" i="5"/>
  <c r="F404" i="5"/>
  <c r="D404" i="5"/>
  <c r="K404" i="5" s="1"/>
  <c r="E404" i="5"/>
  <c r="H404" i="5"/>
  <c r="G420" i="5"/>
  <c r="F420" i="5"/>
  <c r="D420" i="5"/>
  <c r="K420" i="5" s="1"/>
  <c r="E420" i="5"/>
  <c r="H420" i="5"/>
  <c r="F449" i="5"/>
  <c r="E449" i="5"/>
  <c r="H449" i="5"/>
  <c r="D449" i="5"/>
  <c r="K449" i="5" s="1"/>
  <c r="G449" i="5"/>
  <c r="H431" i="5"/>
  <c r="D431" i="5"/>
  <c r="K431" i="5" s="1"/>
  <c r="G431" i="5"/>
  <c r="F431" i="5"/>
  <c r="E431" i="5"/>
  <c r="H447" i="5"/>
  <c r="D447" i="5"/>
  <c r="K447" i="5" s="1"/>
  <c r="G447" i="5"/>
  <c r="F447" i="5"/>
  <c r="E447" i="5"/>
  <c r="F470" i="5"/>
  <c r="E470" i="5"/>
  <c r="H470" i="5"/>
  <c r="D470" i="5"/>
  <c r="K470" i="5" s="1"/>
  <c r="G470" i="5"/>
  <c r="G446" i="5"/>
  <c r="F446" i="5"/>
  <c r="H446" i="5"/>
  <c r="E446" i="5"/>
  <c r="D446" i="5"/>
  <c r="K446" i="5" s="1"/>
  <c r="H460" i="5"/>
  <c r="D460" i="5"/>
  <c r="K460" i="5" s="1"/>
  <c r="F460" i="5"/>
  <c r="E460" i="5"/>
  <c r="G460" i="5"/>
  <c r="E461" i="5"/>
  <c r="G461" i="5"/>
  <c r="D461" i="5"/>
  <c r="K461" i="5" s="1"/>
  <c r="H461" i="5"/>
  <c r="F461" i="5"/>
  <c r="E477" i="5"/>
  <c r="H477" i="5"/>
  <c r="D477" i="5"/>
  <c r="K477" i="5" s="1"/>
  <c r="G477" i="5"/>
  <c r="F477" i="5"/>
  <c r="E493" i="5"/>
  <c r="H493" i="5"/>
  <c r="D493" i="5"/>
  <c r="K493" i="5" s="1"/>
  <c r="G493" i="5"/>
  <c r="F493" i="5"/>
  <c r="H464" i="5"/>
  <c r="D464" i="5"/>
  <c r="K464" i="5" s="1"/>
  <c r="G464" i="5"/>
  <c r="F464" i="5"/>
  <c r="E464" i="5"/>
  <c r="H480" i="5"/>
  <c r="D480" i="5"/>
  <c r="K480" i="5" s="1"/>
  <c r="G480" i="5"/>
  <c r="F480" i="5"/>
  <c r="E480" i="5"/>
  <c r="H496" i="5"/>
  <c r="D496" i="5"/>
  <c r="K496" i="5" s="1"/>
  <c r="G496" i="5"/>
  <c r="F496" i="5"/>
  <c r="E496" i="5"/>
  <c r="G463" i="5"/>
  <c r="F463" i="5"/>
  <c r="E463" i="5"/>
  <c r="H463" i="5"/>
  <c r="D463" i="5"/>
  <c r="K463" i="5" s="1"/>
  <c r="G479" i="5"/>
  <c r="F479" i="5"/>
  <c r="E479" i="5"/>
  <c r="H479" i="5"/>
  <c r="D479" i="5"/>
  <c r="K479" i="5" s="1"/>
  <c r="G495" i="5"/>
  <c r="F495" i="5"/>
  <c r="E495" i="5"/>
  <c r="H495" i="5"/>
  <c r="D495" i="5"/>
  <c r="K495" i="5" s="1"/>
  <c r="E334" i="5"/>
  <c r="F334" i="5"/>
  <c r="D334" i="5"/>
  <c r="K334" i="5" s="1"/>
  <c r="H334" i="5"/>
  <c r="G334" i="5"/>
  <c r="F257" i="5"/>
  <c r="E257" i="5"/>
  <c r="G257" i="5"/>
  <c r="D257" i="5"/>
  <c r="K257" i="5" s="1"/>
  <c r="H257" i="5"/>
  <c r="F193" i="5"/>
  <c r="E193" i="5"/>
  <c r="G193" i="5"/>
  <c r="D193" i="5"/>
  <c r="K193" i="5" s="1"/>
  <c r="H193" i="5"/>
  <c r="E134" i="5"/>
  <c r="H134" i="5"/>
  <c r="D134" i="5"/>
  <c r="K134" i="5" s="1"/>
  <c r="F134" i="5"/>
  <c r="G134" i="5"/>
  <c r="E102" i="5"/>
  <c r="H102" i="5"/>
  <c r="D102" i="5"/>
  <c r="K102" i="5" s="1"/>
  <c r="F102" i="5"/>
  <c r="G102" i="5"/>
  <c r="D70" i="5"/>
  <c r="K70" i="5" s="1"/>
  <c r="D41" i="5"/>
  <c r="K41" i="5" s="1"/>
  <c r="E204" i="5"/>
  <c r="H204" i="5"/>
  <c r="D204" i="5"/>
  <c r="K204" i="5" s="1"/>
  <c r="G204" i="5"/>
  <c r="F204" i="5"/>
  <c r="F103" i="5"/>
  <c r="E103" i="5"/>
  <c r="G103" i="5"/>
  <c r="D103" i="5"/>
  <c r="K103" i="5" s="1"/>
  <c r="H103" i="5"/>
  <c r="D47" i="5"/>
  <c r="K47" i="5" s="1"/>
  <c r="H325" i="5"/>
  <c r="E325" i="5"/>
  <c r="D325" i="5"/>
  <c r="K325" i="5" s="1"/>
  <c r="G325" i="5"/>
  <c r="F325" i="5"/>
  <c r="F217" i="5"/>
  <c r="E217" i="5"/>
  <c r="G217" i="5"/>
  <c r="D217" i="5"/>
  <c r="K217" i="5" s="1"/>
  <c r="H217" i="5"/>
  <c r="E114" i="5"/>
  <c r="H114" i="5"/>
  <c r="D114" i="5"/>
  <c r="K114" i="5" s="1"/>
  <c r="G114" i="5"/>
  <c r="F114" i="5"/>
  <c r="D50" i="5"/>
  <c r="K50" i="5" s="1"/>
  <c r="F391" i="5"/>
  <c r="G391" i="5"/>
  <c r="E391" i="5"/>
  <c r="H391" i="5"/>
  <c r="D391" i="5"/>
  <c r="K391" i="5" s="1"/>
  <c r="E281" i="5"/>
  <c r="F281" i="5"/>
  <c r="D281" i="5"/>
  <c r="K281" i="5" s="1"/>
  <c r="H281" i="5"/>
  <c r="G281" i="5"/>
  <c r="E228" i="5"/>
  <c r="H228" i="5"/>
  <c r="D228" i="5"/>
  <c r="K228" i="5" s="1"/>
  <c r="G228" i="5"/>
  <c r="F228" i="5"/>
  <c r="E164" i="5"/>
  <c r="H164" i="5"/>
  <c r="D164" i="5"/>
  <c r="K164" i="5" s="1"/>
  <c r="G164" i="5"/>
  <c r="F164" i="5"/>
  <c r="F115" i="5"/>
  <c r="E115" i="5"/>
  <c r="G115" i="5"/>
  <c r="D115" i="5"/>
  <c r="K115" i="5" s="1"/>
  <c r="H115" i="5"/>
  <c r="D83" i="5"/>
  <c r="K83" i="5" s="1"/>
  <c r="D51" i="5"/>
  <c r="K51" i="5" s="1"/>
  <c r="D32" i="5"/>
  <c r="K32" i="5" s="1"/>
  <c r="E268" i="5"/>
  <c r="H268" i="5"/>
  <c r="D268" i="5"/>
  <c r="K268" i="5" s="1"/>
  <c r="G268" i="5"/>
  <c r="F268" i="5"/>
  <c r="E188" i="5"/>
  <c r="H188" i="5"/>
  <c r="D188" i="5"/>
  <c r="K188" i="5" s="1"/>
  <c r="G188" i="5"/>
  <c r="F188" i="5"/>
  <c r="F127" i="5"/>
  <c r="E127" i="5"/>
  <c r="G127" i="5"/>
  <c r="D127" i="5"/>
  <c r="K127" i="5" s="1"/>
  <c r="H127" i="5"/>
  <c r="D55" i="5"/>
  <c r="K55" i="5" s="1"/>
  <c r="F331" i="5"/>
  <c r="E331" i="5"/>
  <c r="D331" i="5"/>
  <c r="K331" i="5" s="1"/>
  <c r="H331" i="5"/>
  <c r="G331" i="5"/>
  <c r="F145" i="5"/>
  <c r="E145" i="5"/>
  <c r="D145" i="5"/>
  <c r="K145" i="5" s="1"/>
  <c r="H145" i="5"/>
  <c r="G145" i="5"/>
  <c r="E106" i="5"/>
  <c r="H106" i="5"/>
  <c r="D106" i="5"/>
  <c r="K106" i="5" s="1"/>
  <c r="F106" i="5"/>
  <c r="G106" i="5"/>
  <c r="D49" i="5"/>
  <c r="K49" i="5" s="1"/>
  <c r="D35" i="5"/>
  <c r="K35" i="5" s="1"/>
  <c r="D57" i="5"/>
  <c r="K57" i="5" s="1"/>
  <c r="D73" i="5"/>
  <c r="K73" i="5" s="1"/>
  <c r="H89" i="5"/>
  <c r="D89" i="5"/>
  <c r="K89" i="5" s="1"/>
  <c r="G89" i="5"/>
  <c r="F89" i="5"/>
  <c r="E89" i="5"/>
  <c r="H105" i="5"/>
  <c r="D105" i="5"/>
  <c r="K105" i="5" s="1"/>
  <c r="G105" i="5"/>
  <c r="F105" i="5"/>
  <c r="E105" i="5"/>
  <c r="H121" i="5"/>
  <c r="D121" i="5"/>
  <c r="K121" i="5" s="1"/>
  <c r="G121" i="5"/>
  <c r="E121" i="5"/>
  <c r="F121" i="5"/>
  <c r="H137" i="5"/>
  <c r="D137" i="5"/>
  <c r="K137" i="5" s="1"/>
  <c r="G137" i="5"/>
  <c r="E137" i="5"/>
  <c r="F137" i="5"/>
  <c r="E160" i="5"/>
  <c r="H160" i="5"/>
  <c r="D160" i="5"/>
  <c r="K160" i="5" s="1"/>
  <c r="F160" i="5"/>
  <c r="G160" i="5"/>
  <c r="E192" i="5"/>
  <c r="H192" i="5"/>
  <c r="D192" i="5"/>
  <c r="K192" i="5" s="1"/>
  <c r="F192" i="5"/>
  <c r="G192" i="5"/>
  <c r="E224" i="5"/>
  <c r="H224" i="5"/>
  <c r="D224" i="5"/>
  <c r="K224" i="5" s="1"/>
  <c r="F224" i="5"/>
  <c r="G224" i="5"/>
  <c r="E256" i="5"/>
  <c r="H256" i="5"/>
  <c r="D256" i="5"/>
  <c r="K256" i="5" s="1"/>
  <c r="F256" i="5"/>
  <c r="G256" i="5"/>
  <c r="F298" i="5"/>
  <c r="E298" i="5"/>
  <c r="G298" i="5"/>
  <c r="D298" i="5"/>
  <c r="K298" i="5" s="1"/>
  <c r="H298" i="5"/>
  <c r="H365" i="5"/>
  <c r="D365" i="5"/>
  <c r="K365" i="5" s="1"/>
  <c r="G365" i="5"/>
  <c r="F365" i="5"/>
  <c r="E365" i="5"/>
  <c r="D56" i="5"/>
  <c r="K56" i="5" s="1"/>
  <c r="D72" i="5"/>
  <c r="K72" i="5" s="1"/>
  <c r="G88" i="5"/>
  <c r="F88" i="5"/>
  <c r="H88" i="5"/>
  <c r="D88" i="5"/>
  <c r="K88" i="5" s="1"/>
  <c r="E88" i="5"/>
  <c r="G104" i="5"/>
  <c r="F104" i="5"/>
  <c r="H104" i="5"/>
  <c r="D104" i="5"/>
  <c r="K104" i="5" s="1"/>
  <c r="E104" i="5"/>
  <c r="G120" i="5"/>
  <c r="F120" i="5"/>
  <c r="H120" i="5"/>
  <c r="E120" i="5"/>
  <c r="D120" i="5"/>
  <c r="K120" i="5" s="1"/>
  <c r="G136" i="5"/>
  <c r="F136" i="5"/>
  <c r="H136" i="5"/>
  <c r="D136" i="5"/>
  <c r="K136" i="5" s="1"/>
  <c r="E136" i="5"/>
  <c r="F165" i="5"/>
  <c r="E165" i="5"/>
  <c r="H165" i="5"/>
  <c r="D165" i="5"/>
  <c r="K165" i="5" s="1"/>
  <c r="G165" i="5"/>
  <c r="F197" i="5"/>
  <c r="E197" i="5"/>
  <c r="H197" i="5"/>
  <c r="D197" i="5"/>
  <c r="K197" i="5" s="1"/>
  <c r="G197" i="5"/>
  <c r="F229" i="5"/>
  <c r="E229" i="5"/>
  <c r="H229" i="5"/>
  <c r="G229" i="5"/>
  <c r="D229" i="5"/>
  <c r="K229" i="5" s="1"/>
  <c r="F261" i="5"/>
  <c r="E261" i="5"/>
  <c r="H261" i="5"/>
  <c r="D261" i="5"/>
  <c r="K261" i="5" s="1"/>
  <c r="G261" i="5"/>
  <c r="E293" i="5"/>
  <c r="G293" i="5"/>
  <c r="F293" i="5"/>
  <c r="D293" i="5"/>
  <c r="K293" i="5" s="1"/>
  <c r="H293" i="5"/>
  <c r="E366" i="5"/>
  <c r="F366" i="5"/>
  <c r="D366" i="5"/>
  <c r="K366" i="5" s="1"/>
  <c r="H366" i="5"/>
  <c r="G366" i="5"/>
  <c r="H163" i="5"/>
  <c r="D163" i="5"/>
  <c r="K163" i="5" s="1"/>
  <c r="G163" i="5"/>
  <c r="F163" i="5"/>
  <c r="E163" i="5"/>
  <c r="H179" i="5"/>
  <c r="D179" i="5"/>
  <c r="K179" i="5" s="1"/>
  <c r="G179" i="5"/>
  <c r="F179" i="5"/>
  <c r="E179" i="5"/>
  <c r="H195" i="5"/>
  <c r="D195" i="5"/>
  <c r="K195" i="5" s="1"/>
  <c r="G195" i="5"/>
  <c r="F195" i="5"/>
  <c r="E195" i="5"/>
  <c r="H211" i="5"/>
  <c r="D211" i="5"/>
  <c r="K211" i="5" s="1"/>
  <c r="G211" i="5"/>
  <c r="F211" i="5"/>
  <c r="E211" i="5"/>
  <c r="H227" i="5"/>
  <c r="D227" i="5"/>
  <c r="K227" i="5" s="1"/>
  <c r="G227" i="5"/>
  <c r="F227" i="5"/>
  <c r="E227" i="5"/>
  <c r="H243" i="5"/>
  <c r="D243" i="5"/>
  <c r="K243" i="5" s="1"/>
  <c r="G243" i="5"/>
  <c r="F243" i="5"/>
  <c r="E243" i="5"/>
  <c r="H259" i="5"/>
  <c r="D259" i="5"/>
  <c r="K259" i="5" s="1"/>
  <c r="G259" i="5"/>
  <c r="F259" i="5"/>
  <c r="E259" i="5"/>
  <c r="H275" i="5"/>
  <c r="D275" i="5"/>
  <c r="K275" i="5" s="1"/>
  <c r="G275" i="5"/>
  <c r="F275" i="5"/>
  <c r="E275" i="5"/>
  <c r="H288" i="5"/>
  <c r="D288" i="5"/>
  <c r="K288" i="5" s="1"/>
  <c r="E288" i="5"/>
  <c r="F288" i="5"/>
  <c r="G288" i="5"/>
  <c r="E321" i="5"/>
  <c r="H321" i="5"/>
  <c r="D321" i="5"/>
  <c r="K321" i="5" s="1"/>
  <c r="F321" i="5"/>
  <c r="G321" i="5"/>
  <c r="F379" i="5"/>
  <c r="E379" i="5"/>
  <c r="D379" i="5"/>
  <c r="K379" i="5" s="1"/>
  <c r="G379" i="5"/>
  <c r="H379" i="5"/>
  <c r="G146" i="5"/>
  <c r="D146" i="5"/>
  <c r="K146" i="5" s="1"/>
  <c r="H146" i="5"/>
  <c r="E146" i="5"/>
  <c r="F146" i="5"/>
  <c r="G162" i="5"/>
  <c r="F162" i="5"/>
  <c r="H162" i="5"/>
  <c r="E162" i="5"/>
  <c r="D162" i="5"/>
  <c r="K162" i="5" s="1"/>
  <c r="G178" i="5"/>
  <c r="F178" i="5"/>
  <c r="H178" i="5"/>
  <c r="E178" i="5"/>
  <c r="D178" i="5"/>
  <c r="K178" i="5" s="1"/>
  <c r="G194" i="5"/>
  <c r="F194" i="5"/>
  <c r="H194" i="5"/>
  <c r="E194" i="5"/>
  <c r="D194" i="5"/>
  <c r="K194" i="5" s="1"/>
  <c r="G210" i="5"/>
  <c r="F210" i="5"/>
  <c r="H210" i="5"/>
  <c r="E210" i="5"/>
  <c r="D210" i="5"/>
  <c r="K210" i="5" s="1"/>
  <c r="G226" i="5"/>
  <c r="F226" i="5"/>
  <c r="H226" i="5"/>
  <c r="E226" i="5"/>
  <c r="D226" i="5"/>
  <c r="K226" i="5" s="1"/>
  <c r="G242" i="5"/>
  <c r="F242" i="5"/>
  <c r="H242" i="5"/>
  <c r="E242" i="5"/>
  <c r="D242" i="5"/>
  <c r="K242" i="5" s="1"/>
  <c r="G258" i="5"/>
  <c r="F258" i="5"/>
  <c r="H258" i="5"/>
  <c r="E258" i="5"/>
  <c r="D258" i="5"/>
  <c r="K258" i="5" s="1"/>
  <c r="G274" i="5"/>
  <c r="F274" i="5"/>
  <c r="H274" i="5"/>
  <c r="E274" i="5"/>
  <c r="D274" i="5"/>
  <c r="K274" i="5" s="1"/>
  <c r="H292" i="5"/>
  <c r="D292" i="5"/>
  <c r="K292" i="5" s="1"/>
  <c r="G292" i="5"/>
  <c r="F292" i="5"/>
  <c r="E292" i="5"/>
  <c r="F343" i="5"/>
  <c r="G343" i="5"/>
  <c r="E343" i="5"/>
  <c r="H343" i="5"/>
  <c r="D343" i="5"/>
  <c r="K343" i="5" s="1"/>
  <c r="E378" i="5"/>
  <c r="G378" i="5"/>
  <c r="F378" i="5"/>
  <c r="D378" i="5"/>
  <c r="K378" i="5" s="1"/>
  <c r="H378" i="5"/>
  <c r="H296" i="5"/>
  <c r="D296" i="5"/>
  <c r="K296" i="5" s="1"/>
  <c r="G296" i="5"/>
  <c r="E296" i="5"/>
  <c r="F296" i="5"/>
  <c r="H312" i="5"/>
  <c r="D312" i="5"/>
  <c r="K312" i="5" s="1"/>
  <c r="G312" i="5"/>
  <c r="E312" i="5"/>
  <c r="F312" i="5"/>
  <c r="F335" i="5"/>
  <c r="D335" i="5"/>
  <c r="K335" i="5" s="1"/>
  <c r="H335" i="5"/>
  <c r="E335" i="5"/>
  <c r="G335" i="5"/>
  <c r="E354" i="5"/>
  <c r="D354" i="5"/>
  <c r="K354" i="5" s="1"/>
  <c r="H354" i="5"/>
  <c r="G354" i="5"/>
  <c r="F354" i="5"/>
  <c r="H373" i="5"/>
  <c r="D373" i="5"/>
  <c r="K373" i="5" s="1"/>
  <c r="E373" i="5"/>
  <c r="F373" i="5"/>
  <c r="G373" i="5"/>
  <c r="F399" i="5"/>
  <c r="E399" i="5"/>
  <c r="G399" i="5"/>
  <c r="D399" i="5"/>
  <c r="K399" i="5" s="1"/>
  <c r="H399" i="5"/>
  <c r="G287" i="5"/>
  <c r="F287" i="5"/>
  <c r="E287" i="5"/>
  <c r="D287" i="5"/>
  <c r="K287" i="5" s="1"/>
  <c r="H287" i="5"/>
  <c r="G303" i="5"/>
  <c r="F303" i="5"/>
  <c r="D303" i="5"/>
  <c r="K303" i="5" s="1"/>
  <c r="E303" i="5"/>
  <c r="H303" i="5"/>
  <c r="G319" i="5"/>
  <c r="F319" i="5"/>
  <c r="D319" i="5"/>
  <c r="K319" i="5" s="1"/>
  <c r="E319" i="5"/>
  <c r="H319" i="5"/>
  <c r="F339" i="5"/>
  <c r="H339" i="5"/>
  <c r="G339" i="5"/>
  <c r="E339" i="5"/>
  <c r="D339" i="5"/>
  <c r="K339" i="5" s="1"/>
  <c r="E358" i="5"/>
  <c r="H358" i="5"/>
  <c r="G358" i="5"/>
  <c r="D358" i="5"/>
  <c r="K358" i="5" s="1"/>
  <c r="F358" i="5"/>
  <c r="H377" i="5"/>
  <c r="D377" i="5"/>
  <c r="K377" i="5" s="1"/>
  <c r="G377" i="5"/>
  <c r="F377" i="5"/>
  <c r="E377" i="5"/>
  <c r="E402" i="5"/>
  <c r="H402" i="5"/>
  <c r="D402" i="5"/>
  <c r="K402" i="5" s="1"/>
  <c r="G402" i="5"/>
  <c r="F402" i="5"/>
  <c r="E414" i="5"/>
  <c r="H414" i="5"/>
  <c r="D414" i="5"/>
  <c r="K414" i="5" s="1"/>
  <c r="F414" i="5"/>
  <c r="G414" i="5"/>
  <c r="F478" i="5"/>
  <c r="E478" i="5"/>
  <c r="H478" i="5"/>
  <c r="D478" i="5"/>
  <c r="K478" i="5" s="1"/>
  <c r="G478" i="5"/>
  <c r="G340" i="5"/>
  <c r="F340" i="5"/>
  <c r="E340" i="5"/>
  <c r="H340" i="5"/>
  <c r="D340" i="5"/>
  <c r="K340" i="5" s="1"/>
  <c r="G356" i="5"/>
  <c r="F356" i="5"/>
  <c r="E356" i="5"/>
  <c r="H356" i="5"/>
  <c r="D356" i="5"/>
  <c r="K356" i="5" s="1"/>
  <c r="G372" i="5"/>
  <c r="F372" i="5"/>
  <c r="E372" i="5"/>
  <c r="D372" i="5"/>
  <c r="K372" i="5" s="1"/>
  <c r="H372" i="5"/>
  <c r="G388" i="5"/>
  <c r="F388" i="5"/>
  <c r="E388" i="5"/>
  <c r="H388" i="5"/>
  <c r="D388" i="5"/>
  <c r="K388" i="5" s="1"/>
  <c r="F411" i="5"/>
  <c r="E411" i="5"/>
  <c r="H411" i="5"/>
  <c r="D411" i="5"/>
  <c r="K411" i="5" s="1"/>
  <c r="G411" i="5"/>
  <c r="E456" i="5"/>
  <c r="H456" i="5"/>
  <c r="D456" i="5"/>
  <c r="K456" i="5" s="1"/>
  <c r="G456" i="5"/>
  <c r="F456" i="5"/>
  <c r="H409" i="5"/>
  <c r="D409" i="5"/>
  <c r="K409" i="5" s="1"/>
  <c r="G409" i="5"/>
  <c r="F409" i="5"/>
  <c r="E409" i="5"/>
  <c r="E428" i="5"/>
  <c r="H428" i="5"/>
  <c r="D428" i="5"/>
  <c r="K428" i="5" s="1"/>
  <c r="F428" i="5"/>
  <c r="G428" i="5"/>
  <c r="F474" i="5"/>
  <c r="E474" i="5"/>
  <c r="H474" i="5"/>
  <c r="D474" i="5"/>
  <c r="K474" i="5" s="1"/>
  <c r="G474" i="5"/>
  <c r="G408" i="5"/>
  <c r="F408" i="5"/>
  <c r="H408" i="5"/>
  <c r="E408" i="5"/>
  <c r="D408" i="5"/>
  <c r="K408" i="5" s="1"/>
  <c r="F425" i="5"/>
  <c r="E425" i="5"/>
  <c r="H425" i="5"/>
  <c r="G425" i="5"/>
  <c r="D425" i="5"/>
  <c r="K425" i="5" s="1"/>
  <c r="F457" i="5"/>
  <c r="E457" i="5"/>
  <c r="H457" i="5"/>
  <c r="G457" i="5"/>
  <c r="D457" i="5"/>
  <c r="K457" i="5" s="1"/>
  <c r="H435" i="5"/>
  <c r="D435" i="5"/>
  <c r="K435" i="5" s="1"/>
  <c r="G435" i="5"/>
  <c r="E435" i="5"/>
  <c r="F435" i="5"/>
  <c r="H451" i="5"/>
  <c r="D451" i="5"/>
  <c r="K451" i="5" s="1"/>
  <c r="G451" i="5"/>
  <c r="E451" i="5"/>
  <c r="F451" i="5"/>
  <c r="F486" i="5"/>
  <c r="E486" i="5"/>
  <c r="H486" i="5"/>
  <c r="D486" i="5"/>
  <c r="K486" i="5" s="1"/>
  <c r="G486" i="5"/>
  <c r="G434" i="5"/>
  <c r="F434" i="5"/>
  <c r="D434" i="5"/>
  <c r="K434" i="5" s="1"/>
  <c r="H434" i="5"/>
  <c r="E434" i="5"/>
  <c r="G450" i="5"/>
  <c r="F450" i="5"/>
  <c r="D450" i="5"/>
  <c r="K450" i="5" s="1"/>
  <c r="H450" i="5"/>
  <c r="E450" i="5"/>
  <c r="F466" i="5"/>
  <c r="E466" i="5"/>
  <c r="H466" i="5"/>
  <c r="D466" i="5"/>
  <c r="K466" i="5" s="1"/>
  <c r="G466" i="5"/>
  <c r="E465" i="5"/>
  <c r="H465" i="5"/>
  <c r="D465" i="5"/>
  <c r="K465" i="5" s="1"/>
  <c r="G465" i="5"/>
  <c r="F465" i="5"/>
  <c r="E481" i="5"/>
  <c r="H481" i="5"/>
  <c r="D481" i="5"/>
  <c r="K481" i="5" s="1"/>
  <c r="G481" i="5"/>
  <c r="F481" i="5"/>
  <c r="E497" i="5"/>
  <c r="H497" i="5"/>
  <c r="D497" i="5"/>
  <c r="K497" i="5" s="1"/>
  <c r="G497" i="5"/>
  <c r="F497" i="5"/>
  <c r="H468" i="5"/>
  <c r="D468" i="5"/>
  <c r="K468" i="5" s="1"/>
  <c r="G468" i="5"/>
  <c r="F468" i="5"/>
  <c r="E468" i="5"/>
  <c r="H484" i="5"/>
  <c r="D484" i="5"/>
  <c r="K484" i="5" s="1"/>
  <c r="G484" i="5"/>
  <c r="F484" i="5"/>
  <c r="E484" i="5"/>
  <c r="H500" i="5"/>
  <c r="D500" i="5"/>
  <c r="K500" i="5" s="1"/>
  <c r="G500" i="5"/>
  <c r="F500" i="5"/>
  <c r="E500" i="5"/>
  <c r="G467" i="5"/>
  <c r="F467" i="5"/>
  <c r="E467" i="5"/>
  <c r="H467" i="5"/>
  <c r="D467" i="5"/>
  <c r="K467" i="5" s="1"/>
  <c r="G483" i="5"/>
  <c r="F483" i="5"/>
  <c r="E483" i="5"/>
  <c r="H483" i="5"/>
  <c r="D483" i="5"/>
  <c r="K483" i="5" s="1"/>
  <c r="G499" i="5"/>
  <c r="F499" i="5"/>
  <c r="E499" i="5"/>
  <c r="H499" i="5"/>
  <c r="D499" i="5"/>
  <c r="K499" i="5" s="1"/>
  <c r="E309" i="5"/>
  <c r="H309" i="5"/>
  <c r="D309" i="5"/>
  <c r="K309" i="5" s="1"/>
  <c r="G309" i="5"/>
  <c r="F309" i="5"/>
  <c r="F241" i="5"/>
  <c r="E241" i="5"/>
  <c r="G241" i="5"/>
  <c r="D241" i="5"/>
  <c r="K241" i="5" s="1"/>
  <c r="H241" i="5"/>
  <c r="F177" i="5"/>
  <c r="E177" i="5"/>
  <c r="G177" i="5"/>
  <c r="D177" i="5"/>
  <c r="K177" i="5" s="1"/>
  <c r="H177" i="5"/>
  <c r="E126" i="5"/>
  <c r="H126" i="5"/>
  <c r="D126" i="5"/>
  <c r="K126" i="5" s="1"/>
  <c r="F126" i="5"/>
  <c r="G126" i="5"/>
  <c r="E94" i="5"/>
  <c r="H94" i="5"/>
  <c r="D94" i="5"/>
  <c r="K94" i="5" s="1"/>
  <c r="F94" i="5"/>
  <c r="G94" i="5"/>
  <c r="D62" i="5"/>
  <c r="K62" i="5" s="1"/>
  <c r="D37" i="5"/>
  <c r="K37" i="5" s="1"/>
  <c r="E394" i="5"/>
  <c r="G394" i="5"/>
  <c r="F394" i="5"/>
  <c r="H394" i="5"/>
  <c r="D394" i="5"/>
  <c r="K394" i="5" s="1"/>
  <c r="F143" i="5"/>
  <c r="E143" i="5"/>
  <c r="G143" i="5"/>
  <c r="D143" i="5"/>
  <c r="K143" i="5" s="1"/>
  <c r="H143" i="5"/>
  <c r="F95" i="5"/>
  <c r="E95" i="5"/>
  <c r="G95" i="5"/>
  <c r="D95" i="5"/>
  <c r="K95" i="5" s="1"/>
  <c r="H95" i="5"/>
  <c r="D34" i="5"/>
  <c r="K34" i="5" s="1"/>
  <c r="F265" i="5"/>
  <c r="E265" i="5"/>
  <c r="G265" i="5"/>
  <c r="D265" i="5"/>
  <c r="K265" i="5" s="1"/>
  <c r="H265" i="5"/>
  <c r="F201" i="5"/>
  <c r="E201" i="5"/>
  <c r="G201" i="5"/>
  <c r="D201" i="5"/>
  <c r="K201" i="5" s="1"/>
  <c r="H201" i="5"/>
  <c r="E98" i="5"/>
  <c r="H98" i="5"/>
  <c r="D98" i="5"/>
  <c r="K98" i="5" s="1"/>
  <c r="F98" i="5"/>
  <c r="G98" i="5"/>
  <c r="E260" i="5"/>
  <c r="H260" i="5"/>
  <c r="D260" i="5"/>
  <c r="K260" i="5" s="1"/>
  <c r="G260" i="5"/>
  <c r="F260" i="5"/>
  <c r="F131" i="5"/>
  <c r="E131" i="5"/>
  <c r="G131" i="5"/>
  <c r="H131" i="5"/>
  <c r="D131" i="5"/>
  <c r="K131" i="5" s="1"/>
  <c r="D67" i="5"/>
  <c r="K67" i="5" s="1"/>
  <c r="E236" i="5"/>
  <c r="H236" i="5"/>
  <c r="D236" i="5"/>
  <c r="K236" i="5" s="1"/>
  <c r="G236" i="5"/>
  <c r="F236" i="5"/>
  <c r="D71" i="5"/>
  <c r="K71" i="5" s="1"/>
  <c r="H151" i="5"/>
  <c r="D151" i="5"/>
  <c r="K151" i="5" s="1"/>
  <c r="F151" i="5"/>
  <c r="E151" i="5"/>
  <c r="G151" i="5"/>
  <c r="D74" i="5"/>
  <c r="K74" i="5" s="1"/>
  <c r="D27" i="5"/>
  <c r="K27" i="5" s="1"/>
  <c r="D81" i="5"/>
  <c r="K81" i="5" s="1"/>
  <c r="H129" i="5"/>
  <c r="D129" i="5"/>
  <c r="K129" i="5" s="1"/>
  <c r="G129" i="5"/>
  <c r="E129" i="5"/>
  <c r="F129" i="5"/>
  <c r="E176" i="5"/>
  <c r="H176" i="5"/>
  <c r="D176" i="5"/>
  <c r="K176" i="5" s="1"/>
  <c r="F176" i="5"/>
  <c r="G176" i="5"/>
  <c r="E240" i="5"/>
  <c r="H240" i="5"/>
  <c r="D240" i="5"/>
  <c r="K240" i="5" s="1"/>
  <c r="F240" i="5"/>
  <c r="G240" i="5"/>
  <c r="F359" i="5"/>
  <c r="G359" i="5"/>
  <c r="E359" i="5"/>
  <c r="H359" i="5"/>
  <c r="D359" i="5"/>
  <c r="K359" i="5" s="1"/>
  <c r="D80" i="5"/>
  <c r="K80" i="5" s="1"/>
  <c r="G112" i="5"/>
  <c r="F112" i="5"/>
  <c r="H112" i="5"/>
  <c r="D112" i="5"/>
  <c r="K112" i="5" s="1"/>
  <c r="E112" i="5"/>
  <c r="G144" i="5"/>
  <c r="F144" i="5"/>
  <c r="H144" i="5"/>
  <c r="D144" i="5"/>
  <c r="K144" i="5" s="1"/>
  <c r="E144" i="5"/>
  <c r="F213" i="5"/>
  <c r="E213" i="5"/>
  <c r="H213" i="5"/>
  <c r="G213" i="5"/>
  <c r="D213" i="5"/>
  <c r="K213" i="5" s="1"/>
  <c r="F277" i="5"/>
  <c r="E277" i="5"/>
  <c r="H277" i="5"/>
  <c r="D277" i="5"/>
  <c r="K277" i="5" s="1"/>
  <c r="G277" i="5"/>
  <c r="H171" i="5"/>
  <c r="D171" i="5"/>
  <c r="K171" i="5" s="1"/>
  <c r="G171" i="5"/>
  <c r="F171" i="5"/>
  <c r="E171" i="5"/>
  <c r="H203" i="5"/>
  <c r="D203" i="5"/>
  <c r="K203" i="5" s="1"/>
  <c r="G203" i="5"/>
  <c r="F203" i="5"/>
  <c r="E203" i="5"/>
  <c r="H235" i="5"/>
  <c r="D235" i="5"/>
  <c r="K235" i="5" s="1"/>
  <c r="G235" i="5"/>
  <c r="F235" i="5"/>
  <c r="E235" i="5"/>
  <c r="H267" i="5"/>
  <c r="D267" i="5"/>
  <c r="K267" i="5" s="1"/>
  <c r="G267" i="5"/>
  <c r="F267" i="5"/>
  <c r="E267" i="5"/>
  <c r="E305" i="5"/>
  <c r="H305" i="5"/>
  <c r="D305" i="5"/>
  <c r="K305" i="5" s="1"/>
  <c r="F305" i="5"/>
  <c r="G305" i="5"/>
  <c r="G154" i="5"/>
  <c r="F154" i="5"/>
  <c r="H154" i="5"/>
  <c r="E154" i="5"/>
  <c r="D154" i="5"/>
  <c r="K154" i="5" s="1"/>
  <c r="G186" i="5"/>
  <c r="F186" i="5"/>
  <c r="H186" i="5"/>
  <c r="E186" i="5"/>
  <c r="D186" i="5"/>
  <c r="K186" i="5" s="1"/>
  <c r="G234" i="5"/>
  <c r="F234" i="5"/>
  <c r="H234" i="5"/>
  <c r="E234" i="5"/>
  <c r="D234" i="5"/>
  <c r="K234" i="5" s="1"/>
  <c r="G266" i="5"/>
  <c r="F266" i="5"/>
  <c r="H266" i="5"/>
  <c r="E266" i="5"/>
  <c r="D266" i="5"/>
  <c r="K266" i="5" s="1"/>
  <c r="F310" i="5"/>
  <c r="E310" i="5"/>
  <c r="H310" i="5"/>
  <c r="D310" i="5"/>
  <c r="K310" i="5" s="1"/>
  <c r="G310" i="5"/>
  <c r="H398" i="5"/>
  <c r="D398" i="5"/>
  <c r="K398" i="5" s="1"/>
  <c r="F398" i="5"/>
  <c r="E398" i="5"/>
  <c r="G398" i="5"/>
  <c r="H341" i="5"/>
  <c r="D341" i="5"/>
  <c r="K341" i="5" s="1"/>
  <c r="E341" i="5"/>
  <c r="F341" i="5"/>
  <c r="G341" i="5"/>
  <c r="E386" i="5"/>
  <c r="D386" i="5"/>
  <c r="K386" i="5" s="1"/>
  <c r="H386" i="5"/>
  <c r="G386" i="5"/>
  <c r="F386" i="5"/>
  <c r="G295" i="5"/>
  <c r="F295" i="5"/>
  <c r="D295" i="5"/>
  <c r="K295" i="5" s="1"/>
  <c r="H295" i="5"/>
  <c r="E295" i="5"/>
  <c r="E326" i="5"/>
  <c r="H326" i="5"/>
  <c r="G326" i="5"/>
  <c r="D326" i="5"/>
  <c r="K326" i="5" s="1"/>
  <c r="F326" i="5"/>
  <c r="E390" i="5"/>
  <c r="H390" i="5"/>
  <c r="G390" i="5"/>
  <c r="D390" i="5"/>
  <c r="K390" i="5" s="1"/>
  <c r="F390" i="5"/>
  <c r="F437" i="5"/>
  <c r="E437" i="5"/>
  <c r="G437" i="5"/>
  <c r="D437" i="5"/>
  <c r="K437" i="5" s="1"/>
  <c r="H437" i="5"/>
  <c r="G348" i="5"/>
  <c r="D348" i="5"/>
  <c r="K348" i="5" s="1"/>
  <c r="H348" i="5"/>
  <c r="F348" i="5"/>
  <c r="E348" i="5"/>
  <c r="G380" i="5"/>
  <c r="D380" i="5"/>
  <c r="K380" i="5" s="1"/>
  <c r="H380" i="5"/>
  <c r="F380" i="5"/>
  <c r="E380" i="5"/>
  <c r="H401" i="5"/>
  <c r="D401" i="5"/>
  <c r="K401" i="5" s="1"/>
  <c r="G401" i="5"/>
  <c r="F401" i="5"/>
  <c r="E401" i="5"/>
  <c r="E444" i="5"/>
  <c r="H444" i="5"/>
  <c r="D444" i="5"/>
  <c r="K444" i="5" s="1"/>
  <c r="F444" i="5"/>
  <c r="G444" i="5"/>
  <c r="G416" i="5"/>
  <c r="F416" i="5"/>
  <c r="H416" i="5"/>
  <c r="E416" i="5"/>
  <c r="D416" i="5"/>
  <c r="K416" i="5" s="1"/>
  <c r="H427" i="5"/>
  <c r="D427" i="5"/>
  <c r="K427" i="5" s="1"/>
  <c r="G427" i="5"/>
  <c r="E427" i="5"/>
  <c r="F427" i="5"/>
  <c r="G426" i="5"/>
  <c r="F426" i="5"/>
  <c r="D426" i="5"/>
  <c r="K426" i="5" s="1"/>
  <c r="E426" i="5"/>
  <c r="H426" i="5"/>
  <c r="F458" i="5"/>
  <c r="H458" i="5"/>
  <c r="G458" i="5"/>
  <c r="D458" i="5"/>
  <c r="K458" i="5" s="1"/>
  <c r="E458" i="5"/>
  <c r="E473" i="5"/>
  <c r="H473" i="5"/>
  <c r="D473" i="5"/>
  <c r="K473" i="5" s="1"/>
  <c r="G473" i="5"/>
  <c r="F473" i="5"/>
  <c r="E505" i="5"/>
  <c r="H505" i="5"/>
  <c r="D505" i="5"/>
  <c r="K505" i="5" s="1"/>
  <c r="G505" i="5"/>
  <c r="F505" i="5"/>
  <c r="G459" i="5"/>
  <c r="E459" i="5"/>
  <c r="H459" i="5"/>
  <c r="F459" i="5"/>
  <c r="D459" i="5"/>
  <c r="K459" i="5" s="1"/>
  <c r="G491" i="5"/>
  <c r="F491" i="5"/>
  <c r="E491" i="5"/>
  <c r="D491" i="5"/>
  <c r="K491" i="5" s="1"/>
  <c r="H491" i="5"/>
  <c r="F273" i="5"/>
  <c r="E273" i="5"/>
  <c r="G273" i="5"/>
  <c r="D273" i="5"/>
  <c r="K273" i="5" s="1"/>
  <c r="H273" i="5"/>
  <c r="E142" i="5"/>
  <c r="H142" i="5"/>
  <c r="D142" i="5"/>
  <c r="K142" i="5" s="1"/>
  <c r="F142" i="5"/>
  <c r="G142" i="5"/>
  <c r="D78" i="5"/>
  <c r="K78" i="5" s="1"/>
  <c r="F322" i="5"/>
  <c r="E322" i="5"/>
  <c r="G322" i="5"/>
  <c r="D322" i="5"/>
  <c r="K322" i="5" s="1"/>
  <c r="H322" i="5"/>
  <c r="D79" i="5"/>
  <c r="K79" i="5" s="1"/>
  <c r="F233" i="5"/>
  <c r="E233" i="5"/>
  <c r="G233" i="5"/>
  <c r="D233" i="5"/>
  <c r="K233" i="5" s="1"/>
  <c r="H233" i="5"/>
  <c r="H284" i="5"/>
  <c r="D284" i="5"/>
  <c r="K284" i="5" s="1"/>
  <c r="F284" i="5"/>
  <c r="E284" i="5"/>
  <c r="G284" i="5"/>
  <c r="E180" i="5"/>
  <c r="H180" i="5"/>
  <c r="D180" i="5"/>
  <c r="K180" i="5" s="1"/>
  <c r="G180" i="5"/>
  <c r="F180" i="5"/>
  <c r="F91" i="5"/>
  <c r="E91" i="5"/>
  <c r="G91" i="5"/>
  <c r="D91" i="5"/>
  <c r="K91" i="5" s="1"/>
  <c r="H91" i="5"/>
  <c r="F327" i="5"/>
  <c r="G327" i="5"/>
  <c r="E327" i="5"/>
  <c r="H327" i="5"/>
  <c r="D327" i="5"/>
  <c r="K327" i="5" s="1"/>
  <c r="H147" i="5"/>
  <c r="D147" i="5"/>
  <c r="K147" i="5" s="1"/>
  <c r="G147" i="5"/>
  <c r="F147" i="5"/>
  <c r="E147" i="5"/>
  <c r="E26" i="5"/>
  <c r="D26" i="5"/>
  <c r="E122" i="5"/>
  <c r="H122" i="5"/>
  <c r="D122" i="5"/>
  <c r="K122" i="5" s="1"/>
  <c r="G122" i="5"/>
  <c r="F122" i="5"/>
  <c r="D53" i="5"/>
  <c r="K53" i="5" s="1"/>
  <c r="H101" i="5"/>
  <c r="D101" i="5"/>
  <c r="K101" i="5" s="1"/>
  <c r="G101" i="5"/>
  <c r="E101" i="5"/>
  <c r="F101" i="5"/>
  <c r="H133" i="5"/>
  <c r="D133" i="5"/>
  <c r="K133" i="5" s="1"/>
  <c r="G133" i="5"/>
  <c r="E133" i="5"/>
  <c r="F133" i="5"/>
  <c r="E216" i="5"/>
  <c r="H216" i="5"/>
  <c r="D216" i="5"/>
  <c r="K216" i="5" s="1"/>
  <c r="F216" i="5"/>
  <c r="G216" i="5"/>
  <c r="F294" i="5"/>
  <c r="E294" i="5"/>
  <c r="D294" i="5"/>
  <c r="K294" i="5" s="1"/>
  <c r="G294" i="5"/>
  <c r="H294" i="5"/>
  <c r="D52" i="5"/>
  <c r="K52" i="5" s="1"/>
  <c r="D84" i="5"/>
  <c r="K84" i="5" s="1"/>
  <c r="G132" i="5"/>
  <c r="F132" i="5"/>
  <c r="D132" i="5"/>
  <c r="K132" i="5" s="1"/>
  <c r="E132" i="5"/>
  <c r="H132" i="5"/>
  <c r="F189" i="5"/>
  <c r="E189" i="5"/>
  <c r="H189" i="5"/>
  <c r="D189" i="5"/>
  <c r="K189" i="5" s="1"/>
  <c r="G189" i="5"/>
  <c r="F253" i="5"/>
  <c r="E253" i="5"/>
  <c r="H253" i="5"/>
  <c r="D253" i="5"/>
  <c r="K253" i="5" s="1"/>
  <c r="G253" i="5"/>
  <c r="F363" i="5"/>
  <c r="E363" i="5"/>
  <c r="D363" i="5"/>
  <c r="K363" i="5" s="1"/>
  <c r="H363" i="5"/>
  <c r="G363" i="5"/>
  <c r="H175" i="5"/>
  <c r="D175" i="5"/>
  <c r="K175" i="5" s="1"/>
  <c r="G175" i="5"/>
  <c r="E175" i="5"/>
  <c r="F175" i="5"/>
  <c r="H223" i="5"/>
  <c r="D223" i="5"/>
  <c r="K223" i="5" s="1"/>
  <c r="G223" i="5"/>
  <c r="E223" i="5"/>
  <c r="F223" i="5"/>
  <c r="H255" i="5"/>
  <c r="D255" i="5"/>
  <c r="K255" i="5" s="1"/>
  <c r="G255" i="5"/>
  <c r="E255" i="5"/>
  <c r="F255" i="5"/>
  <c r="E285" i="5"/>
  <c r="D285" i="5"/>
  <c r="K285" i="5" s="1"/>
  <c r="H285" i="5"/>
  <c r="F285" i="5"/>
  <c r="G285" i="5"/>
  <c r="H353" i="5"/>
  <c r="D353" i="5"/>
  <c r="K353" i="5" s="1"/>
  <c r="F353" i="5"/>
  <c r="E353" i="5"/>
  <c r="G353" i="5"/>
  <c r="G174" i="5"/>
  <c r="F174" i="5"/>
  <c r="D174" i="5"/>
  <c r="K174" i="5" s="1"/>
  <c r="H174" i="5"/>
  <c r="E174" i="5"/>
  <c r="G206" i="5"/>
  <c r="F206" i="5"/>
  <c r="D206" i="5"/>
  <c r="K206" i="5" s="1"/>
  <c r="E206" i="5"/>
  <c r="H206" i="5"/>
  <c r="G254" i="5"/>
  <c r="F254" i="5"/>
  <c r="D254" i="5"/>
  <c r="K254" i="5" s="1"/>
  <c r="H254" i="5"/>
  <c r="E254" i="5"/>
  <c r="E289" i="5"/>
  <c r="H289" i="5"/>
  <c r="G289" i="5"/>
  <c r="F289" i="5"/>
  <c r="D289" i="5"/>
  <c r="K289" i="5" s="1"/>
  <c r="F375" i="5"/>
  <c r="G375" i="5"/>
  <c r="E375" i="5"/>
  <c r="D375" i="5"/>
  <c r="K375" i="5" s="1"/>
  <c r="H375" i="5"/>
  <c r="H324" i="5"/>
  <c r="D324" i="5"/>
  <c r="K324" i="5" s="1"/>
  <c r="G324" i="5"/>
  <c r="F324" i="5"/>
  <c r="E324" i="5"/>
  <c r="E370" i="5"/>
  <c r="D370" i="5"/>
  <c r="K370" i="5" s="1"/>
  <c r="H370" i="5"/>
  <c r="F370" i="5"/>
  <c r="G370" i="5"/>
  <c r="G283" i="5"/>
  <c r="H283" i="5"/>
  <c r="F283" i="5"/>
  <c r="E283" i="5"/>
  <c r="D283" i="5"/>
  <c r="K283" i="5" s="1"/>
  <c r="H329" i="5"/>
  <c r="D329" i="5"/>
  <c r="K329" i="5" s="1"/>
  <c r="G329" i="5"/>
  <c r="E329" i="5"/>
  <c r="F329" i="5"/>
  <c r="E374" i="5"/>
  <c r="H374" i="5"/>
  <c r="G374" i="5"/>
  <c r="F374" i="5"/>
  <c r="D374" i="5"/>
  <c r="K374" i="5" s="1"/>
  <c r="E406" i="5"/>
  <c r="H406" i="5"/>
  <c r="D406" i="5"/>
  <c r="K406" i="5" s="1"/>
  <c r="F406" i="5"/>
  <c r="G406" i="5"/>
  <c r="G336" i="5"/>
  <c r="H336" i="5"/>
  <c r="F336" i="5"/>
  <c r="E336" i="5"/>
  <c r="D336" i="5"/>
  <c r="K336" i="5" s="1"/>
  <c r="G384" i="5"/>
  <c r="H384" i="5"/>
  <c r="F384" i="5"/>
  <c r="D384" i="5"/>
  <c r="K384" i="5" s="1"/>
  <c r="E384" i="5"/>
  <c r="G430" i="5"/>
  <c r="F430" i="5"/>
  <c r="H430" i="5"/>
  <c r="E430" i="5"/>
  <c r="D430" i="5"/>
  <c r="K430" i="5" s="1"/>
  <c r="E330" i="5"/>
  <c r="G330" i="5"/>
  <c r="F330" i="5"/>
  <c r="H330" i="5"/>
  <c r="D330" i="5"/>
  <c r="K330" i="5" s="1"/>
  <c r="E276" i="5"/>
  <c r="H276" i="5"/>
  <c r="D276" i="5"/>
  <c r="K276" i="5" s="1"/>
  <c r="G276" i="5"/>
  <c r="F276" i="5"/>
  <c r="E212" i="5"/>
  <c r="H212" i="5"/>
  <c r="D212" i="5"/>
  <c r="K212" i="5" s="1"/>
  <c r="G212" i="5"/>
  <c r="F212" i="5"/>
  <c r="F139" i="5"/>
  <c r="E139" i="5"/>
  <c r="G139" i="5"/>
  <c r="H139" i="5"/>
  <c r="D139" i="5"/>
  <c r="K139" i="5" s="1"/>
  <c r="F107" i="5"/>
  <c r="E107" i="5"/>
  <c r="G107" i="5"/>
  <c r="H107" i="5"/>
  <c r="D107" i="5"/>
  <c r="K107" i="5" s="1"/>
  <c r="D75" i="5"/>
  <c r="K75" i="5" s="1"/>
  <c r="D44" i="5"/>
  <c r="K44" i="5" s="1"/>
  <c r="D28" i="5"/>
  <c r="K28" i="5" s="1"/>
  <c r="E252" i="5"/>
  <c r="H252" i="5"/>
  <c r="D252" i="5"/>
  <c r="K252" i="5" s="1"/>
  <c r="G252" i="5"/>
  <c r="F252" i="5"/>
  <c r="E172" i="5"/>
  <c r="H172" i="5"/>
  <c r="D172" i="5"/>
  <c r="K172" i="5" s="1"/>
  <c r="G172" i="5"/>
  <c r="F172" i="5"/>
  <c r="F119" i="5"/>
  <c r="E119" i="5"/>
  <c r="G119" i="5"/>
  <c r="D119" i="5"/>
  <c r="K119" i="5" s="1"/>
  <c r="H119" i="5"/>
  <c r="D42" i="5"/>
  <c r="K42" i="5" s="1"/>
  <c r="F153" i="5"/>
  <c r="E153" i="5"/>
  <c r="G153" i="5"/>
  <c r="D153" i="5"/>
  <c r="K153" i="5" s="1"/>
  <c r="H153" i="5"/>
  <c r="E138" i="5"/>
  <c r="H138" i="5"/>
  <c r="D138" i="5"/>
  <c r="K138" i="5" s="1"/>
  <c r="G138" i="5"/>
  <c r="F138" i="5"/>
  <c r="D82" i="5"/>
  <c r="K82" i="5" s="1"/>
  <c r="D46" i="5"/>
  <c r="K46" i="5" s="1"/>
  <c r="D31" i="5"/>
  <c r="K31" i="5" s="1"/>
  <c r="D61" i="5"/>
  <c r="K61" i="5" s="1"/>
  <c r="D77" i="5"/>
  <c r="K77" i="5" s="1"/>
  <c r="H93" i="5"/>
  <c r="D93" i="5"/>
  <c r="K93" i="5" s="1"/>
  <c r="G93" i="5"/>
  <c r="E93" i="5"/>
  <c r="F93" i="5"/>
  <c r="H109" i="5"/>
  <c r="D109" i="5"/>
  <c r="K109" i="5" s="1"/>
  <c r="G109" i="5"/>
  <c r="E109" i="5"/>
  <c r="F109" i="5"/>
  <c r="H125" i="5"/>
  <c r="D125" i="5"/>
  <c r="K125" i="5" s="1"/>
  <c r="G125" i="5"/>
  <c r="E125" i="5"/>
  <c r="F125" i="5"/>
  <c r="H141" i="5"/>
  <c r="D141" i="5"/>
  <c r="K141" i="5" s="1"/>
  <c r="G141" i="5"/>
  <c r="E141" i="5"/>
  <c r="F141" i="5"/>
  <c r="E168" i="5"/>
  <c r="H168" i="5"/>
  <c r="D168" i="5"/>
  <c r="K168" i="5" s="1"/>
  <c r="F168" i="5"/>
  <c r="G168" i="5"/>
  <c r="E200" i="5"/>
  <c r="H200" i="5"/>
  <c r="D200" i="5"/>
  <c r="K200" i="5" s="1"/>
  <c r="F200" i="5"/>
  <c r="G200" i="5"/>
  <c r="E232" i="5"/>
  <c r="H232" i="5"/>
  <c r="D232" i="5"/>
  <c r="K232" i="5" s="1"/>
  <c r="F232" i="5"/>
  <c r="G232" i="5"/>
  <c r="E264" i="5"/>
  <c r="H264" i="5"/>
  <c r="D264" i="5"/>
  <c r="K264" i="5" s="1"/>
  <c r="F264" i="5"/>
  <c r="G264" i="5"/>
  <c r="F314" i="5"/>
  <c r="E314" i="5"/>
  <c r="G314" i="5"/>
  <c r="D314" i="5"/>
  <c r="K314" i="5" s="1"/>
  <c r="H314" i="5"/>
  <c r="E432" i="5"/>
  <c r="H432" i="5"/>
  <c r="D432" i="5"/>
  <c r="K432" i="5" s="1"/>
  <c r="G432" i="5"/>
  <c r="F432" i="5"/>
  <c r="D60" i="5"/>
  <c r="K60" i="5" s="1"/>
  <c r="D76" i="5"/>
  <c r="K76" i="5" s="1"/>
  <c r="G92" i="5"/>
  <c r="F92" i="5"/>
  <c r="D92" i="5"/>
  <c r="K92" i="5" s="1"/>
  <c r="E92" i="5"/>
  <c r="H92" i="5"/>
  <c r="G108" i="5"/>
  <c r="F108" i="5"/>
  <c r="D108" i="5"/>
  <c r="K108" i="5" s="1"/>
  <c r="E108" i="5"/>
  <c r="H108" i="5"/>
  <c r="G124" i="5"/>
  <c r="F124" i="5"/>
  <c r="D124" i="5"/>
  <c r="K124" i="5" s="1"/>
  <c r="E124" i="5"/>
  <c r="H124" i="5"/>
  <c r="G140" i="5"/>
  <c r="F140" i="5"/>
  <c r="D140" i="5"/>
  <c r="K140" i="5" s="1"/>
  <c r="E140" i="5"/>
  <c r="H140" i="5"/>
  <c r="F173" i="5"/>
  <c r="E173" i="5"/>
  <c r="H173" i="5"/>
  <c r="D173" i="5"/>
  <c r="K173" i="5" s="1"/>
  <c r="G173" i="5"/>
  <c r="F205" i="5"/>
  <c r="E205" i="5"/>
  <c r="H205" i="5"/>
  <c r="D205" i="5"/>
  <c r="K205" i="5" s="1"/>
  <c r="G205" i="5"/>
  <c r="F237" i="5"/>
  <c r="E237" i="5"/>
  <c r="H237" i="5"/>
  <c r="D237" i="5"/>
  <c r="K237" i="5" s="1"/>
  <c r="G237" i="5"/>
  <c r="F269" i="5"/>
  <c r="E269" i="5"/>
  <c r="H269" i="5"/>
  <c r="D269" i="5"/>
  <c r="K269" i="5" s="1"/>
  <c r="G269" i="5"/>
  <c r="E301" i="5"/>
  <c r="H301" i="5"/>
  <c r="D301" i="5"/>
  <c r="K301" i="5" s="1"/>
  <c r="G301" i="5"/>
  <c r="F301" i="5"/>
  <c r="H369" i="5"/>
  <c r="D369" i="5"/>
  <c r="K369" i="5" s="1"/>
  <c r="F369" i="5"/>
  <c r="E369" i="5"/>
  <c r="G369" i="5"/>
  <c r="H167" i="5"/>
  <c r="D167" i="5"/>
  <c r="K167" i="5" s="1"/>
  <c r="G167" i="5"/>
  <c r="E167" i="5"/>
  <c r="F167" i="5"/>
  <c r="H183" i="5"/>
  <c r="D183" i="5"/>
  <c r="K183" i="5" s="1"/>
  <c r="G183" i="5"/>
  <c r="E183" i="5"/>
  <c r="F183" i="5"/>
  <c r="H199" i="5"/>
  <c r="D199" i="5"/>
  <c r="K199" i="5" s="1"/>
  <c r="G199" i="5"/>
  <c r="E199" i="5"/>
  <c r="F199" i="5"/>
  <c r="H215" i="5"/>
  <c r="D215" i="5"/>
  <c r="K215" i="5" s="1"/>
  <c r="G215" i="5"/>
  <c r="E215" i="5"/>
  <c r="F215" i="5"/>
  <c r="H231" i="5"/>
  <c r="D231" i="5"/>
  <c r="K231" i="5" s="1"/>
  <c r="G231" i="5"/>
  <c r="E231" i="5"/>
  <c r="F231" i="5"/>
  <c r="H247" i="5"/>
  <c r="D247" i="5"/>
  <c r="K247" i="5" s="1"/>
  <c r="G247" i="5"/>
  <c r="E247" i="5"/>
  <c r="F247" i="5"/>
  <c r="H263" i="5"/>
  <c r="D263" i="5"/>
  <c r="K263" i="5" s="1"/>
  <c r="G263" i="5"/>
  <c r="E263" i="5"/>
  <c r="F263" i="5"/>
  <c r="G279" i="5"/>
  <c r="D279" i="5"/>
  <c r="K279" i="5" s="1"/>
  <c r="H279" i="5"/>
  <c r="E279" i="5"/>
  <c r="F279" i="5"/>
  <c r="E297" i="5"/>
  <c r="H297" i="5"/>
  <c r="D297" i="5"/>
  <c r="K297" i="5" s="1"/>
  <c r="F297" i="5"/>
  <c r="G297" i="5"/>
  <c r="F347" i="5"/>
  <c r="E347" i="5"/>
  <c r="D347" i="5"/>
  <c r="K347" i="5" s="1"/>
  <c r="G347" i="5"/>
  <c r="H347" i="5"/>
  <c r="E382" i="5"/>
  <c r="F382" i="5"/>
  <c r="D382" i="5"/>
  <c r="K382" i="5" s="1"/>
  <c r="G382" i="5"/>
  <c r="H382" i="5"/>
  <c r="G150" i="5"/>
  <c r="H150" i="5"/>
  <c r="F150" i="5"/>
  <c r="D150" i="5"/>
  <c r="K150" i="5" s="1"/>
  <c r="E150" i="5"/>
  <c r="G166" i="5"/>
  <c r="F166" i="5"/>
  <c r="D166" i="5"/>
  <c r="K166" i="5" s="1"/>
  <c r="E166" i="5"/>
  <c r="H166" i="5"/>
  <c r="G182" i="5"/>
  <c r="F182" i="5"/>
  <c r="D182" i="5"/>
  <c r="K182" i="5" s="1"/>
  <c r="E182" i="5"/>
  <c r="H182" i="5"/>
  <c r="G198" i="5"/>
  <c r="F198" i="5"/>
  <c r="D198" i="5"/>
  <c r="K198" i="5" s="1"/>
  <c r="E198" i="5"/>
  <c r="H198" i="5"/>
  <c r="G214" i="5"/>
  <c r="F214" i="5"/>
  <c r="D214" i="5"/>
  <c r="K214" i="5" s="1"/>
  <c r="E214" i="5"/>
  <c r="H214" i="5"/>
  <c r="G230" i="5"/>
  <c r="F230" i="5"/>
  <c r="D230" i="5"/>
  <c r="K230" i="5" s="1"/>
  <c r="E230" i="5"/>
  <c r="H230" i="5"/>
  <c r="G246" i="5"/>
  <c r="F246" i="5"/>
  <c r="D246" i="5"/>
  <c r="K246" i="5" s="1"/>
  <c r="E246" i="5"/>
  <c r="H246" i="5"/>
  <c r="G262" i="5"/>
  <c r="F262" i="5"/>
  <c r="D262" i="5"/>
  <c r="K262" i="5" s="1"/>
  <c r="E262" i="5"/>
  <c r="H262" i="5"/>
  <c r="G278" i="5"/>
  <c r="F278" i="5"/>
  <c r="D278" i="5"/>
  <c r="K278" i="5" s="1"/>
  <c r="E278" i="5"/>
  <c r="H278" i="5"/>
  <c r="F302" i="5"/>
  <c r="E302" i="5"/>
  <c r="H302" i="5"/>
  <c r="G302" i="5"/>
  <c r="D302" i="5"/>
  <c r="K302" i="5" s="1"/>
  <c r="E346" i="5"/>
  <c r="G346" i="5"/>
  <c r="F346" i="5"/>
  <c r="H346" i="5"/>
  <c r="D346" i="5"/>
  <c r="K346" i="5" s="1"/>
  <c r="H381" i="5"/>
  <c r="D381" i="5"/>
  <c r="K381" i="5" s="1"/>
  <c r="G381" i="5"/>
  <c r="F381" i="5"/>
  <c r="E381" i="5"/>
  <c r="H300" i="5"/>
  <c r="D300" i="5"/>
  <c r="K300" i="5" s="1"/>
  <c r="G300" i="5"/>
  <c r="F300" i="5"/>
  <c r="E300" i="5"/>
  <c r="H316" i="5"/>
  <c r="D316" i="5"/>
  <c r="K316" i="5" s="1"/>
  <c r="G316" i="5"/>
  <c r="F316" i="5"/>
  <c r="E316" i="5"/>
  <c r="E338" i="5"/>
  <c r="D338" i="5"/>
  <c r="K338" i="5" s="1"/>
  <c r="H338" i="5"/>
  <c r="F338" i="5"/>
  <c r="G338" i="5"/>
  <c r="H357" i="5"/>
  <c r="D357" i="5"/>
  <c r="K357" i="5" s="1"/>
  <c r="E357" i="5"/>
  <c r="G357" i="5"/>
  <c r="F357" i="5"/>
  <c r="F383" i="5"/>
  <c r="D383" i="5"/>
  <c r="K383" i="5" s="1"/>
  <c r="H383" i="5"/>
  <c r="G383" i="5"/>
  <c r="E383" i="5"/>
  <c r="F415" i="5"/>
  <c r="E415" i="5"/>
  <c r="G415" i="5"/>
  <c r="D415" i="5"/>
  <c r="K415" i="5" s="1"/>
  <c r="H415" i="5"/>
  <c r="G291" i="5"/>
  <c r="E291" i="5"/>
  <c r="D291" i="5"/>
  <c r="K291" i="5" s="1"/>
  <c r="F291" i="5"/>
  <c r="H291" i="5"/>
  <c r="G307" i="5"/>
  <c r="F307" i="5"/>
  <c r="H307" i="5"/>
  <c r="E307" i="5"/>
  <c r="D307" i="5"/>
  <c r="K307" i="5" s="1"/>
  <c r="G323" i="5"/>
  <c r="F323" i="5"/>
  <c r="H323" i="5"/>
  <c r="E323" i="5"/>
  <c r="D323" i="5"/>
  <c r="K323" i="5" s="1"/>
  <c r="E342" i="5"/>
  <c r="H342" i="5"/>
  <c r="G342" i="5"/>
  <c r="F342" i="5"/>
  <c r="D342" i="5"/>
  <c r="K342" i="5" s="1"/>
  <c r="H361" i="5"/>
  <c r="D361" i="5"/>
  <c r="K361" i="5" s="1"/>
  <c r="G361" i="5"/>
  <c r="E361" i="5"/>
  <c r="F361" i="5"/>
  <c r="F387" i="5"/>
  <c r="H387" i="5"/>
  <c r="G387" i="5"/>
  <c r="D387" i="5"/>
  <c r="K387" i="5" s="1"/>
  <c r="E387" i="5"/>
  <c r="E418" i="5"/>
  <c r="H418" i="5"/>
  <c r="D418" i="5"/>
  <c r="K418" i="5" s="1"/>
  <c r="G418" i="5"/>
  <c r="F418" i="5"/>
  <c r="E422" i="5"/>
  <c r="H422" i="5"/>
  <c r="D422" i="5"/>
  <c r="K422" i="5" s="1"/>
  <c r="F422" i="5"/>
  <c r="G422" i="5"/>
  <c r="G328" i="5"/>
  <c r="E328" i="5"/>
  <c r="D328" i="5"/>
  <c r="K328" i="5" s="1"/>
  <c r="H328" i="5"/>
  <c r="F328" i="5"/>
  <c r="G344" i="5"/>
  <c r="E344" i="5"/>
  <c r="D344" i="5"/>
  <c r="K344" i="5" s="1"/>
  <c r="F344" i="5"/>
  <c r="H344" i="5"/>
  <c r="G360" i="5"/>
  <c r="E360" i="5"/>
  <c r="D360" i="5"/>
  <c r="K360" i="5" s="1"/>
  <c r="H360" i="5"/>
  <c r="F360" i="5"/>
  <c r="G376" i="5"/>
  <c r="E376" i="5"/>
  <c r="D376" i="5"/>
  <c r="K376" i="5" s="1"/>
  <c r="F376" i="5"/>
  <c r="H376" i="5"/>
  <c r="G392" i="5"/>
  <c r="E392" i="5"/>
  <c r="D392" i="5"/>
  <c r="K392" i="5" s="1"/>
  <c r="H392" i="5"/>
  <c r="F392" i="5"/>
  <c r="F419" i="5"/>
  <c r="E419" i="5"/>
  <c r="H419" i="5"/>
  <c r="G419" i="5"/>
  <c r="D419" i="5"/>
  <c r="K419" i="5" s="1"/>
  <c r="F490" i="5"/>
  <c r="E490" i="5"/>
  <c r="H490" i="5"/>
  <c r="D490" i="5"/>
  <c r="K490" i="5" s="1"/>
  <c r="G490" i="5"/>
  <c r="H413" i="5"/>
  <c r="D413" i="5"/>
  <c r="K413" i="5" s="1"/>
  <c r="G413" i="5"/>
  <c r="E413" i="5"/>
  <c r="F413" i="5"/>
  <c r="E436" i="5"/>
  <c r="H436" i="5"/>
  <c r="D436" i="5"/>
  <c r="K436" i="5" s="1"/>
  <c r="F436" i="5"/>
  <c r="G436" i="5"/>
  <c r="F506" i="5"/>
  <c r="E506" i="5"/>
  <c r="H506" i="5"/>
  <c r="D506" i="5"/>
  <c r="K506" i="5" s="1"/>
  <c r="G506" i="5"/>
  <c r="G412" i="5"/>
  <c r="F412" i="5"/>
  <c r="D412" i="5"/>
  <c r="K412" i="5" s="1"/>
  <c r="H412" i="5"/>
  <c r="E412" i="5"/>
  <c r="F433" i="5"/>
  <c r="E433" i="5"/>
  <c r="H433" i="5"/>
  <c r="D433" i="5"/>
  <c r="K433" i="5" s="1"/>
  <c r="G433" i="5"/>
  <c r="F494" i="5"/>
  <c r="E494" i="5"/>
  <c r="H494" i="5"/>
  <c r="D494" i="5"/>
  <c r="K494" i="5" s="1"/>
  <c r="G494" i="5"/>
  <c r="H439" i="5"/>
  <c r="D439" i="5"/>
  <c r="K439" i="5" s="1"/>
  <c r="G439" i="5"/>
  <c r="F439" i="5"/>
  <c r="E439" i="5"/>
  <c r="H455" i="5"/>
  <c r="D455" i="5"/>
  <c r="K455" i="5" s="1"/>
  <c r="G455" i="5"/>
  <c r="F455" i="5"/>
  <c r="E455" i="5"/>
  <c r="F502" i="5"/>
  <c r="E502" i="5"/>
  <c r="H502" i="5"/>
  <c r="D502" i="5"/>
  <c r="K502" i="5" s="1"/>
  <c r="G502" i="5"/>
  <c r="G438" i="5"/>
  <c r="F438" i="5"/>
  <c r="H438" i="5"/>
  <c r="E438" i="5"/>
  <c r="D438" i="5"/>
  <c r="K438" i="5" s="1"/>
  <c r="G454" i="5"/>
  <c r="F454" i="5"/>
  <c r="H454" i="5"/>
  <c r="E454" i="5"/>
  <c r="D454" i="5"/>
  <c r="K454" i="5" s="1"/>
  <c r="F482" i="5"/>
  <c r="E482" i="5"/>
  <c r="H482" i="5"/>
  <c r="D482" i="5"/>
  <c r="K482" i="5" s="1"/>
  <c r="G482" i="5"/>
  <c r="E469" i="5"/>
  <c r="H469" i="5"/>
  <c r="D469" i="5"/>
  <c r="K469" i="5" s="1"/>
  <c r="G469" i="5"/>
  <c r="F469" i="5"/>
  <c r="E485" i="5"/>
  <c r="H485" i="5"/>
  <c r="D485" i="5"/>
  <c r="K485" i="5" s="1"/>
  <c r="G485" i="5"/>
  <c r="F485" i="5"/>
  <c r="E501" i="5"/>
  <c r="H501" i="5"/>
  <c r="D501" i="5"/>
  <c r="K501" i="5" s="1"/>
  <c r="G501" i="5"/>
  <c r="F501" i="5"/>
  <c r="H472" i="5"/>
  <c r="D472" i="5"/>
  <c r="K472" i="5" s="1"/>
  <c r="G472" i="5"/>
  <c r="F472" i="5"/>
  <c r="E472" i="5"/>
  <c r="H488" i="5"/>
  <c r="D488" i="5"/>
  <c r="K488" i="5" s="1"/>
  <c r="G488" i="5"/>
  <c r="F488" i="5"/>
  <c r="E488" i="5"/>
  <c r="H504" i="5"/>
  <c r="D504" i="5"/>
  <c r="K504" i="5" s="1"/>
  <c r="G504" i="5"/>
  <c r="F504" i="5"/>
  <c r="E504" i="5"/>
  <c r="G471" i="5"/>
  <c r="F471" i="5"/>
  <c r="E471" i="5"/>
  <c r="D471" i="5"/>
  <c r="K471" i="5" s="1"/>
  <c r="H471" i="5"/>
  <c r="G487" i="5"/>
  <c r="F487" i="5"/>
  <c r="E487" i="5"/>
  <c r="H487" i="5"/>
  <c r="D487" i="5"/>
  <c r="K487" i="5" s="1"/>
  <c r="G503" i="5"/>
  <c r="F503" i="5"/>
  <c r="E503" i="5"/>
  <c r="D503" i="5"/>
  <c r="K503" i="5" s="1"/>
  <c r="H503" i="5"/>
  <c r="H280" i="5"/>
  <c r="D280" i="5"/>
  <c r="K280" i="5" s="1"/>
  <c r="G280" i="5"/>
  <c r="F280" i="5"/>
  <c r="E280" i="5"/>
  <c r="F225" i="5"/>
  <c r="E225" i="5"/>
  <c r="G225" i="5"/>
  <c r="D225" i="5"/>
  <c r="K225" i="5" s="1"/>
  <c r="H225" i="5"/>
  <c r="F161" i="5"/>
  <c r="E161" i="5"/>
  <c r="G161" i="5"/>
  <c r="D161" i="5"/>
  <c r="K161" i="5" s="1"/>
  <c r="H161" i="5"/>
  <c r="E118" i="5"/>
  <c r="H118" i="5"/>
  <c r="D118" i="5"/>
  <c r="K118" i="5" s="1"/>
  <c r="F118" i="5"/>
  <c r="G118" i="5"/>
  <c r="E86" i="5"/>
  <c r="H86" i="5"/>
  <c r="D86" i="5"/>
  <c r="K86" i="5" s="1"/>
  <c r="F86" i="5"/>
  <c r="G86" i="5"/>
  <c r="D54" i="5"/>
  <c r="K54" i="5" s="1"/>
  <c r="D33" i="5"/>
  <c r="K33" i="5" s="1"/>
  <c r="H333" i="5"/>
  <c r="D333" i="5"/>
  <c r="K333" i="5" s="1"/>
  <c r="G333" i="5"/>
  <c r="F333" i="5"/>
  <c r="E333" i="5"/>
  <c r="F135" i="5"/>
  <c r="E135" i="5"/>
  <c r="G135" i="5"/>
  <c r="D135" i="5"/>
  <c r="K135" i="5" s="1"/>
  <c r="H135" i="5"/>
  <c r="F87" i="5"/>
  <c r="E87" i="5"/>
  <c r="G87" i="5"/>
  <c r="D87" i="5"/>
  <c r="K87" i="5" s="1"/>
  <c r="H87" i="5"/>
  <c r="D30" i="5"/>
  <c r="K30" i="5" s="1"/>
  <c r="F249" i="5"/>
  <c r="E249" i="5"/>
  <c r="G249" i="5"/>
  <c r="D249" i="5"/>
  <c r="K249" i="5" s="1"/>
  <c r="H249" i="5"/>
  <c r="F185" i="5"/>
  <c r="E185" i="5"/>
  <c r="G185" i="5"/>
  <c r="D185" i="5"/>
  <c r="K185" i="5" s="1"/>
  <c r="H185" i="5"/>
  <c r="E90" i="5"/>
  <c r="H90" i="5"/>
  <c r="D90" i="5"/>
  <c r="K90" i="5" s="1"/>
  <c r="F90" i="5"/>
  <c r="G90" i="5"/>
  <c r="I25" i="1"/>
  <c r="I45" i="1"/>
  <c r="F27" i="1"/>
  <c r="F47" i="1"/>
  <c r="K25" i="1"/>
  <c r="K45" i="1"/>
  <c r="M28" i="1"/>
  <c r="M48" i="1"/>
  <c r="F24" i="1"/>
  <c r="F44" i="1"/>
  <c r="D25" i="1"/>
  <c r="D45" i="1"/>
  <c r="D55" i="1"/>
  <c r="K55" i="1"/>
  <c r="G24" i="1"/>
  <c r="G44" i="1"/>
  <c r="M25" i="1"/>
  <c r="M45" i="1"/>
  <c r="I27" i="1"/>
  <c r="I47" i="1"/>
  <c r="C27" i="1"/>
  <c r="C47" i="1"/>
  <c r="H24" i="1"/>
  <c r="H44" i="1"/>
  <c r="D26" i="1"/>
  <c r="D46" i="1"/>
  <c r="J27" i="1"/>
  <c r="J47" i="1"/>
  <c r="C26" i="1"/>
  <c r="C46" i="1"/>
  <c r="I24" i="1"/>
  <c r="I44" i="1"/>
  <c r="E26" i="1"/>
  <c r="E46" i="1"/>
  <c r="C25" i="1"/>
  <c r="C45" i="1"/>
  <c r="L25" i="1"/>
  <c r="L45" i="1"/>
  <c r="D23" i="1"/>
  <c r="D43" i="1"/>
  <c r="C24" i="1"/>
  <c r="C44" i="1"/>
  <c r="J26" i="1"/>
  <c r="J46" i="1"/>
  <c r="E27" i="1"/>
  <c r="E47" i="1"/>
  <c r="J25" i="1"/>
  <c r="J45" i="1"/>
  <c r="J49" i="1" s="1"/>
  <c r="D54" i="1"/>
  <c r="L37" i="1"/>
  <c r="J55" i="1"/>
  <c r="K24" i="1"/>
  <c r="K44" i="1"/>
  <c r="M27" i="1"/>
  <c r="M47" i="1"/>
  <c r="H26" i="1"/>
  <c r="H46" i="1"/>
  <c r="D28" i="1"/>
  <c r="D48" i="1"/>
  <c r="M24" i="1"/>
  <c r="M44" i="1"/>
  <c r="I26" i="1"/>
  <c r="I46" i="1"/>
  <c r="E28" i="1"/>
  <c r="E48" i="1"/>
  <c r="H27" i="1"/>
  <c r="H47" i="1"/>
  <c r="F28" i="1"/>
  <c r="F48" i="1"/>
  <c r="K28" i="1"/>
  <c r="K48" i="1"/>
  <c r="L28" i="1"/>
  <c r="L48" i="1"/>
  <c r="E24" i="1"/>
  <c r="E44" i="1"/>
  <c r="G27" i="1"/>
  <c r="G47" i="1"/>
  <c r="L27" i="1"/>
  <c r="L47" i="1"/>
  <c r="E34" i="1"/>
  <c r="K35" i="1"/>
  <c r="M58" i="1"/>
  <c r="M38" i="1"/>
  <c r="I55" i="1"/>
  <c r="F34" i="1"/>
  <c r="M53" i="1"/>
  <c r="K58" i="1"/>
  <c r="E54" i="1"/>
  <c r="G37" i="1"/>
  <c r="L38" i="1"/>
  <c r="M57" i="1"/>
  <c r="E25" i="1"/>
  <c r="E45" i="1"/>
  <c r="K26" i="1"/>
  <c r="K46" i="1"/>
  <c r="G28" i="1"/>
  <c r="G48" i="1"/>
  <c r="H56" i="1"/>
  <c r="F25" i="1"/>
  <c r="F45" i="1"/>
  <c r="L26" i="1"/>
  <c r="L46" i="1"/>
  <c r="D35" i="1"/>
  <c r="G25" i="1"/>
  <c r="G45" i="1"/>
  <c r="M26" i="1"/>
  <c r="M46" i="1"/>
  <c r="F54" i="1"/>
  <c r="C28" i="1"/>
  <c r="C48" i="1"/>
  <c r="F26" i="1"/>
  <c r="F46" i="1"/>
  <c r="H23" i="1"/>
  <c r="H43" i="1"/>
  <c r="J33" i="1"/>
  <c r="J23" i="1"/>
  <c r="K23" i="1"/>
  <c r="K33" i="1"/>
  <c r="G35" i="1"/>
  <c r="J53" i="1"/>
  <c r="F55" i="1"/>
  <c r="G55" i="1"/>
  <c r="G26" i="1"/>
  <c r="G56" i="1"/>
  <c r="C23" i="1"/>
  <c r="C33" i="1"/>
  <c r="C37" i="1"/>
  <c r="D24" i="1"/>
  <c r="D34" i="1"/>
  <c r="M36" i="1"/>
  <c r="M55" i="1"/>
  <c r="I33" i="1"/>
  <c r="I23" i="1"/>
  <c r="K27" i="1"/>
  <c r="K37" i="1"/>
  <c r="H28" i="1"/>
  <c r="H38" i="1"/>
  <c r="H39" i="1" s="1"/>
  <c r="I58" i="1"/>
  <c r="I28" i="1"/>
  <c r="I38" i="1"/>
  <c r="C57" i="1"/>
  <c r="M56" i="1"/>
  <c r="F35" i="1"/>
  <c r="H58" i="1"/>
  <c r="G54" i="1"/>
  <c r="L36" i="1"/>
  <c r="K53" i="1"/>
  <c r="M37" i="1"/>
  <c r="K56" i="1"/>
  <c r="E35" i="1"/>
  <c r="L56" i="1"/>
  <c r="K34" i="1"/>
  <c r="G38" i="1"/>
  <c r="M33" i="1"/>
  <c r="M23" i="1"/>
  <c r="G34" i="1"/>
  <c r="F33" i="1"/>
  <c r="F23" i="1"/>
  <c r="L24" i="1"/>
  <c r="L34" i="1"/>
  <c r="G23" i="1"/>
  <c r="G33" i="1"/>
  <c r="E57" i="1"/>
  <c r="B39" i="1"/>
  <c r="B59" i="1"/>
  <c r="I64" i="1" l="1"/>
  <c r="I39" i="1"/>
  <c r="L59" i="1"/>
  <c r="B65" i="1"/>
  <c r="B64" i="1" s="1"/>
  <c r="B62" i="1"/>
  <c r="K26" i="5"/>
  <c r="M28" i="2"/>
  <c r="M29" i="2" s="1"/>
  <c r="I28" i="2"/>
  <c r="I29" i="2" s="1"/>
  <c r="E28" i="2"/>
  <c r="E29" i="2" s="1"/>
  <c r="J28" i="2"/>
  <c r="J29" i="2" s="1"/>
  <c r="F28" i="2"/>
  <c r="F29" i="2" s="1"/>
  <c r="L28" i="2"/>
  <c r="L29" i="2" s="1"/>
  <c r="H28" i="2"/>
  <c r="H29" i="2" s="1"/>
  <c r="D28" i="2"/>
  <c r="D29" i="2" s="1"/>
  <c r="B28" i="2"/>
  <c r="B29" i="2" s="1"/>
  <c r="K28" i="2"/>
  <c r="K29" i="2" s="1"/>
  <c r="G28" i="2"/>
  <c r="G29" i="2" s="1"/>
  <c r="C28" i="2"/>
  <c r="C29" i="2" s="1"/>
  <c r="D59" i="1"/>
  <c r="J39" i="1"/>
  <c r="L29" i="1"/>
  <c r="C59" i="1"/>
  <c r="E39" i="1"/>
  <c r="E59" i="1"/>
  <c r="C39" i="1"/>
  <c r="G29" i="1"/>
  <c r="I29" i="1"/>
  <c r="D39" i="1"/>
  <c r="C29" i="1"/>
  <c r="F59" i="1"/>
  <c r="C49" i="1"/>
  <c r="E29" i="1"/>
  <c r="G49" i="1"/>
  <c r="G59" i="1"/>
  <c r="L49" i="1"/>
  <c r="L65" i="1" s="1"/>
  <c r="L64" i="1" s="1"/>
  <c r="F49" i="1"/>
  <c r="K49" i="1"/>
  <c r="M49" i="1"/>
  <c r="E49" i="1"/>
  <c r="H49" i="1"/>
  <c r="I49" i="1"/>
  <c r="H59" i="1"/>
  <c r="I59" i="1"/>
  <c r="E22" i="5"/>
  <c r="F26" i="5"/>
  <c r="H7" i="2"/>
  <c r="H6" i="2" s="1"/>
  <c r="H29" i="1"/>
  <c r="H62" i="1" s="1"/>
  <c r="D29" i="1"/>
  <c r="J59" i="1"/>
  <c r="M29" i="1"/>
  <c r="K59" i="1"/>
  <c r="J29" i="1"/>
  <c r="J62" i="1" s="1"/>
  <c r="F39" i="1"/>
  <c r="F29" i="1"/>
  <c r="D49" i="1"/>
  <c r="L39" i="1"/>
  <c r="G39" i="1"/>
  <c r="K39" i="1"/>
  <c r="M39" i="1"/>
  <c r="M59" i="1"/>
  <c r="K29" i="1"/>
  <c r="B7" i="2"/>
  <c r="B6" i="2" s="1"/>
  <c r="L9" i="2"/>
  <c r="L8" i="2" s="1"/>
  <c r="B9" i="2"/>
  <c r="J65" i="1" l="1"/>
  <c r="J64" i="1" s="1"/>
  <c r="D9" i="2"/>
  <c r="D8" i="2" s="1"/>
  <c r="E9" i="2"/>
  <c r="K7" i="2"/>
  <c r="K6" i="2" s="1"/>
  <c r="H9" i="2"/>
  <c r="G9" i="2"/>
  <c r="G8" i="2" s="1"/>
  <c r="C7" i="2"/>
  <c r="C6" i="2" s="1"/>
  <c r="L62" i="1"/>
  <c r="J7" i="2"/>
  <c r="J6" i="2" s="1"/>
  <c r="C9" i="2"/>
  <c r="C8" i="2" s="1"/>
  <c r="G65" i="1"/>
  <c r="G64" i="1" s="1"/>
  <c r="C65" i="1"/>
  <c r="C64" i="1" s="1"/>
  <c r="C62" i="1"/>
  <c r="E65" i="1"/>
  <c r="E64" i="1" s="1"/>
  <c r="E62" i="1"/>
  <c r="E7" i="2"/>
  <c r="E6" i="2" s="1"/>
  <c r="F9" i="2"/>
  <c r="F8" i="2" s="1"/>
  <c r="F65" i="1"/>
  <c r="F64" i="1" s="1"/>
  <c r="D7" i="2"/>
  <c r="D6" i="2" s="1"/>
  <c r="D62" i="1"/>
  <c r="L7" i="2"/>
  <c r="L6" i="2" s="1"/>
  <c r="L25" i="2" s="1"/>
  <c r="F62" i="1"/>
  <c r="K62" i="1"/>
  <c r="H65" i="1"/>
  <c r="H64" i="1" s="1"/>
  <c r="D65" i="1"/>
  <c r="D64" i="1" s="1"/>
  <c r="J9" i="2"/>
  <c r="J8" i="2" s="1"/>
  <c r="F7" i="2"/>
  <c r="F6" i="2" s="1"/>
  <c r="E77" i="1"/>
  <c r="H26" i="5"/>
  <c r="G26" i="5"/>
  <c r="K9" i="2"/>
  <c r="K65" i="1"/>
  <c r="K64" i="1" s="1"/>
  <c r="M62" i="1"/>
  <c r="G62" i="1"/>
  <c r="M9" i="2"/>
  <c r="M65" i="1"/>
  <c r="M64" i="1" s="1"/>
  <c r="G7" i="2"/>
  <c r="G6" i="2" s="1"/>
  <c r="M7" i="2"/>
  <c r="M6" i="2" s="1"/>
  <c r="G25" i="2" l="1"/>
  <c r="D25" i="2"/>
  <c r="C78" i="1"/>
  <c r="B78" i="1"/>
  <c r="E78" i="1"/>
  <c r="E79" i="1" s="1"/>
  <c r="D78" i="1"/>
  <c r="C25" i="2"/>
  <c r="C77" i="1"/>
  <c r="J25" i="2"/>
  <c r="B77" i="1"/>
  <c r="F25" i="2"/>
  <c r="D77" i="1"/>
  <c r="E27" i="5"/>
  <c r="K23" i="2" l="1"/>
  <c r="C79" i="1"/>
  <c r="B79" i="1"/>
  <c r="D79" i="1"/>
  <c r="F27" i="5"/>
  <c r="H23" i="2" l="1"/>
  <c r="B23" i="2"/>
  <c r="B8" i="2" s="1"/>
  <c r="B25" i="2" s="1"/>
  <c r="B34" i="2" s="1"/>
  <c r="B36" i="2" s="1"/>
  <c r="E23" i="2"/>
  <c r="G27" i="5"/>
  <c r="H27" i="5"/>
  <c r="C4" i="2" l="1"/>
  <c r="C34" i="2" s="1"/>
  <c r="D4" i="2" s="1"/>
  <c r="D34" i="2" s="1"/>
  <c r="E28" i="5"/>
  <c r="C36" i="2" l="1"/>
  <c r="E4" i="2"/>
  <c r="D36" i="2"/>
  <c r="F28" i="5"/>
  <c r="H28" i="5" l="1"/>
  <c r="G28" i="5"/>
  <c r="E29" i="5" l="1"/>
  <c r="F29" i="5" l="1"/>
  <c r="G29" i="5" l="1"/>
  <c r="H29" i="5"/>
  <c r="E30" i="5" l="1"/>
  <c r="F30" i="5" s="1"/>
  <c r="G30" i="5" s="1"/>
  <c r="H30" i="5" l="1"/>
  <c r="E31" i="5"/>
  <c r="F31" i="5" s="1"/>
  <c r="G31" i="5" s="1"/>
  <c r="H31" i="5" l="1"/>
  <c r="E32" i="5" l="1"/>
  <c r="F32" i="5" s="1"/>
  <c r="G32" i="5" s="1"/>
  <c r="H32" i="5" l="1"/>
  <c r="E33" i="5" l="1"/>
  <c r="F33" i="5" s="1"/>
  <c r="G33" i="5" s="1"/>
  <c r="H33" i="5" l="1"/>
  <c r="E34" i="5" l="1"/>
  <c r="F34" i="5" s="1"/>
  <c r="G34" i="5" s="1"/>
  <c r="H34" i="5" l="1"/>
  <c r="E35" i="5" l="1"/>
  <c r="F35" i="5" s="1"/>
  <c r="G35" i="5" s="1"/>
  <c r="H35" i="5" l="1"/>
  <c r="E36" i="5" l="1"/>
  <c r="F36" i="5" s="1"/>
  <c r="G36" i="5" s="1"/>
  <c r="H36" i="5" l="1"/>
  <c r="E37" i="5" l="1"/>
  <c r="F37" i="5" l="1"/>
  <c r="G37" i="5" s="1"/>
  <c r="H37" i="5" l="1"/>
  <c r="E38" i="5" s="1"/>
  <c r="F38" i="5" s="1"/>
  <c r="G38" i="5" s="1"/>
  <c r="H38" i="5" l="1"/>
  <c r="M24" i="2" l="1"/>
  <c r="M8" i="2" s="1"/>
  <c r="M25" i="2" s="1"/>
  <c r="K24" i="2"/>
  <c r="K8" i="2" s="1"/>
  <c r="K25" i="2" s="1"/>
  <c r="H24" i="2"/>
  <c r="H8" i="2" s="1"/>
  <c r="H25" i="2" s="1"/>
  <c r="E24" i="2"/>
  <c r="E8" i="2" s="1"/>
  <c r="E25" i="2" s="1"/>
  <c r="E34" i="2" s="1"/>
  <c r="F4" i="2" s="1"/>
  <c r="F34" i="2" s="1"/>
  <c r="F36" i="2" s="1"/>
  <c r="E36" i="2"/>
  <c r="E39" i="5"/>
  <c r="F39" i="5" s="1"/>
  <c r="G39" i="5" s="1"/>
  <c r="G4" i="2" l="1"/>
  <c r="G34" i="2" s="1"/>
  <c r="H4" i="2"/>
  <c r="H34" i="2" s="1"/>
  <c r="G36" i="2"/>
  <c r="H39" i="5"/>
  <c r="I4" i="2" l="1"/>
  <c r="I34" i="2" s="1"/>
  <c r="H36" i="2"/>
  <c r="E40" i="5"/>
  <c r="F40" i="5" s="1"/>
  <c r="G40" i="5" s="1"/>
  <c r="J4" i="2" l="1"/>
  <c r="J34" i="2" s="1"/>
  <c r="I36" i="2"/>
  <c r="H40" i="5"/>
  <c r="E41" i="5" s="1"/>
  <c r="F41" i="5" s="1"/>
  <c r="H41" i="5" l="1"/>
  <c r="G41" i="5"/>
  <c r="K4" i="2"/>
  <c r="K34" i="2" s="1"/>
  <c r="J36" i="2"/>
  <c r="E42" i="5"/>
  <c r="F42" i="5" s="1"/>
  <c r="H42" i="5" s="1"/>
  <c r="L4" i="2" l="1"/>
  <c r="L34" i="2" s="1"/>
  <c r="K36" i="2"/>
  <c r="E43" i="5"/>
  <c r="F43" i="5" s="1"/>
  <c r="H43" i="5" s="1"/>
  <c r="G42" i="5"/>
  <c r="M4" i="2" l="1"/>
  <c r="M34" i="2" s="1"/>
  <c r="M36" i="2" s="1"/>
  <c r="L36" i="2"/>
  <c r="E44" i="5"/>
  <c r="F44" i="5" s="1"/>
  <c r="H44" i="5" s="1"/>
  <c r="G43" i="5"/>
  <c r="G44" i="5" l="1"/>
  <c r="E45" i="5"/>
  <c r="F45" i="5" s="1"/>
  <c r="H45" i="5" s="1"/>
  <c r="E46" i="5" l="1"/>
  <c r="F46" i="5" s="1"/>
  <c r="H46" i="5" s="1"/>
  <c r="G45" i="5"/>
  <c r="G46" i="5" l="1"/>
  <c r="E47" i="5"/>
  <c r="F47" i="5" s="1"/>
  <c r="H47" i="5" s="1"/>
  <c r="G47" i="5" l="1"/>
  <c r="E48" i="5"/>
  <c r="F48" i="5" s="1"/>
  <c r="H48" i="5" s="1"/>
  <c r="E49" i="5" l="1"/>
  <c r="F49" i="5" s="1"/>
  <c r="H49" i="5" s="1"/>
  <c r="G48" i="5"/>
  <c r="G49" i="5" l="1"/>
  <c r="E50" i="5"/>
  <c r="F50" i="5" s="1"/>
  <c r="G50" i="5" s="1"/>
  <c r="H50" i="5" l="1"/>
  <c r="E51" i="5" s="1"/>
  <c r="F51" i="5" s="1"/>
  <c r="G51" i="5" s="1"/>
  <c r="H51" i="5" l="1"/>
  <c r="E52" i="5" l="1"/>
  <c r="F52" i="5" s="1"/>
  <c r="G52" i="5" s="1"/>
  <c r="H52" i="5" l="1"/>
  <c r="E53" i="5" l="1"/>
  <c r="F53" i="5" s="1"/>
  <c r="G53" i="5" s="1"/>
  <c r="H53" i="5" l="1"/>
  <c r="E54" i="5" l="1"/>
  <c r="F54" i="5" s="1"/>
  <c r="G54" i="5" s="1"/>
  <c r="H54" i="5" l="1"/>
  <c r="E55" i="5" s="1"/>
  <c r="F55" i="5" s="1"/>
  <c r="H55" i="5" s="1"/>
  <c r="G55" i="5" l="1"/>
  <c r="E56" i="5"/>
  <c r="F56" i="5" s="1"/>
  <c r="H56" i="5" s="1"/>
  <c r="G56" i="5"/>
  <c r="E57" i="5" l="1"/>
  <c r="F57" i="5" s="1"/>
  <c r="H57" i="5" s="1"/>
  <c r="G57" i="5" l="1"/>
  <c r="E58" i="5"/>
  <c r="F58" i="5" s="1"/>
  <c r="G58" i="5" s="1"/>
  <c r="H58" i="5" l="1"/>
  <c r="E59" i="5"/>
  <c r="F59" i="5" s="1"/>
  <c r="G59" i="5" s="1"/>
  <c r="H59" i="5" l="1"/>
  <c r="E60" i="5"/>
  <c r="F60" i="5" s="1"/>
  <c r="G60" i="5" s="1"/>
  <c r="H60" i="5"/>
  <c r="E61" i="5" l="1"/>
  <c r="F61" i="5" s="1"/>
  <c r="G61" i="5" s="1"/>
  <c r="H61" i="5" l="1"/>
  <c r="E62" i="5"/>
  <c r="F62" i="5" s="1"/>
  <c r="G62" i="5" s="1"/>
  <c r="H62" i="5"/>
  <c r="E63" i="5" l="1"/>
  <c r="F63" i="5" s="1"/>
  <c r="G63" i="5" s="1"/>
  <c r="H63" i="5" l="1"/>
  <c r="E64" i="5" l="1"/>
  <c r="F64" i="5" s="1"/>
  <c r="G64" i="5" s="1"/>
  <c r="H64" i="5"/>
  <c r="E65" i="5" l="1"/>
  <c r="F65" i="5" s="1"/>
  <c r="H65" i="5" s="1"/>
  <c r="G65" i="5"/>
  <c r="E66" i="5" l="1"/>
  <c r="F66" i="5" s="1"/>
  <c r="H66" i="5" s="1"/>
  <c r="G66" i="5" l="1"/>
  <c r="E67" i="5"/>
  <c r="F67" i="5" s="1"/>
  <c r="H67" i="5" s="1"/>
  <c r="E68" i="5" l="1"/>
  <c r="F68" i="5" s="1"/>
  <c r="H68" i="5" s="1"/>
  <c r="G67" i="5"/>
  <c r="G68" i="5" s="1"/>
  <c r="E69" i="5" l="1"/>
  <c r="F69" i="5" s="1"/>
  <c r="H69" i="5" s="1"/>
  <c r="E70" i="5" l="1"/>
  <c r="F70" i="5" s="1"/>
  <c r="H70" i="5"/>
  <c r="G69" i="5"/>
  <c r="G70" i="5" s="1"/>
  <c r="E71" i="5" l="1"/>
  <c r="F71" i="5" s="1"/>
  <c r="H71" i="5" s="1"/>
  <c r="G71" i="5" l="1"/>
  <c r="E72" i="5"/>
  <c r="F72" i="5" s="1"/>
  <c r="H72" i="5" s="1"/>
  <c r="E73" i="5" l="1"/>
  <c r="F73" i="5" s="1"/>
  <c r="H73" i="5" s="1"/>
  <c r="G72" i="5"/>
  <c r="G73" i="5" s="1"/>
  <c r="E74" i="5" l="1"/>
  <c r="F74" i="5" s="1"/>
  <c r="H74" i="5" s="1"/>
  <c r="E75" i="5" l="1"/>
  <c r="F75" i="5" s="1"/>
  <c r="H75" i="5" s="1"/>
  <c r="G74" i="5"/>
  <c r="G75" i="5" s="1"/>
  <c r="E76" i="5" l="1"/>
  <c r="F76" i="5" s="1"/>
  <c r="H76" i="5"/>
  <c r="G76" i="5"/>
  <c r="E77" i="5" l="1"/>
  <c r="F77" i="5" s="1"/>
  <c r="G77" i="5" s="1"/>
  <c r="H77" i="5"/>
  <c r="E78" i="5" l="1"/>
  <c r="F78" i="5" s="1"/>
  <c r="G78" i="5" s="1"/>
  <c r="H78" i="5" l="1"/>
  <c r="E79" i="5" l="1"/>
  <c r="F79" i="5" s="1"/>
  <c r="G79" i="5" s="1"/>
  <c r="H79" i="5" l="1"/>
  <c r="E80" i="5" l="1"/>
  <c r="F80" i="5" s="1"/>
  <c r="G80" i="5" s="1"/>
  <c r="H80" i="5" l="1"/>
  <c r="E81" i="5" l="1"/>
  <c r="F81" i="5" s="1"/>
  <c r="G81" i="5" s="1"/>
  <c r="H81" i="5" l="1"/>
  <c r="E82" i="5"/>
  <c r="F82" i="5" s="1"/>
  <c r="H82" i="5" s="1"/>
  <c r="G82" i="5"/>
  <c r="E83" i="5" l="1"/>
  <c r="F83" i="5" s="1"/>
  <c r="H83" i="5" s="1"/>
  <c r="E84" i="5" l="1"/>
  <c r="F84" i="5" s="1"/>
  <c r="H84" i="5" s="1"/>
  <c r="G83" i="5"/>
  <c r="G84" i="5" s="1"/>
  <c r="E85" i="5" l="1"/>
  <c r="F85" i="5" l="1"/>
  <c r="H9" i="5"/>
  <c r="H15" i="5" s="1"/>
  <c r="H85" i="5" l="1"/>
  <c r="G85" i="5"/>
</calcChain>
</file>

<file path=xl/sharedStrings.xml><?xml version="1.0" encoding="utf-8"?>
<sst xmlns="http://schemas.openxmlformats.org/spreadsheetml/2006/main" count="250" uniqueCount="121">
  <si>
    <t>Productos</t>
  </si>
  <si>
    <t>MAÍZ CRUJIENTE (Bolsa 170 gr)</t>
  </si>
  <si>
    <t>COCKTAIL DE FRUTOS SECOS (Bolsa 200 gr)</t>
  </si>
  <si>
    <t>CACAHUETES CON CÁSCARA (Bolsa 400 gr)</t>
  </si>
  <si>
    <t>CACAHUETES FRITOS (Bolsa 250 gr)</t>
  </si>
  <si>
    <t>ALMENDRAS (Bolsa 200 gr)</t>
  </si>
  <si>
    <t>NUEZ MONDADA (Bolsa 200 gr)</t>
  </si>
  <si>
    <t>PVP</t>
  </si>
  <si>
    <t>% IVA</t>
  </si>
  <si>
    <t>Precio 
de Venta</t>
  </si>
  <si>
    <t>Precio 
de Compra</t>
  </si>
  <si>
    <t>PCP</t>
  </si>
  <si>
    <t>Enero</t>
  </si>
  <si>
    <t>Febrero</t>
  </si>
  <si>
    <t>Marzo</t>
  </si>
  <si>
    <t>Abril</t>
  </si>
  <si>
    <t>Mayo</t>
  </si>
  <si>
    <t>Junio</t>
  </si>
  <si>
    <t>Julio</t>
  </si>
  <si>
    <t>Agosto</t>
  </si>
  <si>
    <t>Septiembre</t>
  </si>
  <si>
    <t>Octubre</t>
  </si>
  <si>
    <t>Noviembre</t>
  </si>
  <si>
    <t>Diciembre</t>
  </si>
  <si>
    <t>Ventas en Unidades Físicas</t>
  </si>
  <si>
    <t>Ventas en €uros (IVA incluido)</t>
  </si>
  <si>
    <t>Saldo Inicial</t>
  </si>
  <si>
    <t>Operaciones del negocio</t>
  </si>
  <si>
    <t>Entradas</t>
  </si>
  <si>
    <t>Ventas</t>
  </si>
  <si>
    <t>Salidas</t>
  </si>
  <si>
    <t>Compras</t>
  </si>
  <si>
    <t>Personal</t>
  </si>
  <si>
    <t>Arrendamiento</t>
  </si>
  <si>
    <t>Mantenimiento</t>
  </si>
  <si>
    <t>Seguro</t>
  </si>
  <si>
    <t>IRPF</t>
  </si>
  <si>
    <t>IVA</t>
  </si>
  <si>
    <t>Impuesto sobre Beneficio</t>
  </si>
  <si>
    <r>
      <rPr>
        <b/>
        <sz val="16"/>
        <color theme="4" tint="-0.249977111117893"/>
        <rFont val="Calibri"/>
        <family val="2"/>
        <scheme val="minor"/>
      </rPr>
      <t>Superávit</t>
    </r>
    <r>
      <rPr>
        <b/>
        <sz val="16"/>
        <color theme="1"/>
        <rFont val="Calibri"/>
        <family val="2"/>
        <scheme val="minor"/>
      </rPr>
      <t xml:space="preserve"> / </t>
    </r>
    <r>
      <rPr>
        <b/>
        <sz val="16"/>
        <color rgb="FFFF0000"/>
        <rFont val="Calibri"/>
        <family val="2"/>
        <scheme val="minor"/>
      </rPr>
      <t xml:space="preserve">Déficit </t>
    </r>
    <r>
      <rPr>
        <b/>
        <sz val="16"/>
        <rFont val="Calibri"/>
        <family val="2"/>
        <scheme val="minor"/>
      </rPr>
      <t>Operacional</t>
    </r>
  </si>
  <si>
    <t>Financiación</t>
  </si>
  <si>
    <r>
      <t xml:space="preserve">Entradas </t>
    </r>
    <r>
      <rPr>
        <sz val="14"/>
        <color theme="4" tint="-0.249977111117893"/>
        <rFont val="Calibri"/>
        <family val="2"/>
        <scheme val="minor"/>
      </rPr>
      <t>(Préstamos, Créditos,…)</t>
    </r>
  </si>
  <si>
    <r>
      <t xml:space="preserve">Salidas </t>
    </r>
    <r>
      <rPr>
        <sz val="14"/>
        <color rgb="FFFF0000"/>
        <rFont val="Calibri"/>
        <family val="2"/>
        <scheme val="minor"/>
      </rPr>
      <t>(Principal, intereses,…)</t>
    </r>
  </si>
  <si>
    <r>
      <rPr>
        <b/>
        <sz val="16"/>
        <color theme="4" tint="-0.249977111117893"/>
        <rFont val="Calibri"/>
        <family val="2"/>
        <scheme val="minor"/>
      </rPr>
      <t>Superávit</t>
    </r>
    <r>
      <rPr>
        <b/>
        <sz val="16"/>
        <color theme="1"/>
        <rFont val="Calibri"/>
        <family val="2"/>
        <scheme val="minor"/>
      </rPr>
      <t xml:space="preserve"> / </t>
    </r>
    <r>
      <rPr>
        <b/>
        <sz val="16"/>
        <color rgb="FFFF0000"/>
        <rFont val="Calibri"/>
        <family val="2"/>
        <scheme val="minor"/>
      </rPr>
      <t xml:space="preserve">Déficit </t>
    </r>
    <r>
      <rPr>
        <b/>
        <sz val="16"/>
        <rFont val="Calibri"/>
        <family val="2"/>
        <scheme val="minor"/>
      </rPr>
      <t>Financiación</t>
    </r>
  </si>
  <si>
    <t>Inversiones</t>
  </si>
  <si>
    <r>
      <t xml:space="preserve">Entradas </t>
    </r>
    <r>
      <rPr>
        <sz val="14"/>
        <color theme="4" tint="-0.249977111117893"/>
        <rFont val="Calibri"/>
        <family val="2"/>
        <scheme val="minor"/>
      </rPr>
      <t>(Venta de bienes)</t>
    </r>
  </si>
  <si>
    <r>
      <t xml:space="preserve">Salidas </t>
    </r>
    <r>
      <rPr>
        <sz val="14"/>
        <color rgb="FFFF0000"/>
        <rFont val="Calibri"/>
        <family val="2"/>
        <scheme val="minor"/>
      </rPr>
      <t>(Compra de bienes)</t>
    </r>
  </si>
  <si>
    <r>
      <rPr>
        <b/>
        <sz val="16"/>
        <color theme="4" tint="-0.249977111117893"/>
        <rFont val="Calibri"/>
        <family val="2"/>
        <scheme val="minor"/>
      </rPr>
      <t>Superávit</t>
    </r>
    <r>
      <rPr>
        <b/>
        <sz val="16"/>
        <color theme="1"/>
        <rFont val="Calibri"/>
        <family val="2"/>
        <scheme val="minor"/>
      </rPr>
      <t xml:space="preserve"> / </t>
    </r>
    <r>
      <rPr>
        <b/>
        <sz val="16"/>
        <color rgb="FFFF0000"/>
        <rFont val="Calibri"/>
        <family val="2"/>
        <scheme val="minor"/>
      </rPr>
      <t xml:space="preserve">Déficit </t>
    </r>
    <r>
      <rPr>
        <b/>
        <sz val="16"/>
        <rFont val="Calibri"/>
        <family val="2"/>
        <scheme val="minor"/>
      </rPr>
      <t>Inversiones</t>
    </r>
  </si>
  <si>
    <t>Saldo Final</t>
  </si>
  <si>
    <t>Salario Base</t>
  </si>
  <si>
    <t>Ssocial</t>
  </si>
  <si>
    <t>trabajador</t>
  </si>
  <si>
    <t>SSocial</t>
  </si>
  <si>
    <t>Retención</t>
  </si>
  <si>
    <t>Salario Neto</t>
  </si>
  <si>
    <t>empresa</t>
  </si>
  <si>
    <t>Ingreso</t>
  </si>
  <si>
    <t>Total</t>
  </si>
  <si>
    <t>%IVA</t>
  </si>
  <si>
    <t>Bruto</t>
  </si>
  <si>
    <t>Neto</t>
  </si>
  <si>
    <t>Combustible</t>
  </si>
  <si>
    <t>La furgoneta requiere pasar el mantenimiento cada 4 meses</t>
  </si>
  <si>
    <t>Mantenimiento furgoneta</t>
  </si>
  <si>
    <t>Neumáticos</t>
  </si>
  <si>
    <t>Se prevee cambio de neumáticos en septiembre</t>
  </si>
  <si>
    <t>Asesor Contable</t>
  </si>
  <si>
    <t>Asesor</t>
  </si>
  <si>
    <t>Electricidad</t>
  </si>
  <si>
    <t>Se paga cada dos meses</t>
  </si>
  <si>
    <t>Agua</t>
  </si>
  <si>
    <t>Se paga cada tres meses</t>
  </si>
  <si>
    <t>IVA Repercutido</t>
  </si>
  <si>
    <t>Ventas en €uros (sin IVA)</t>
  </si>
  <si>
    <t>Compras en €uros (IVA incluido)</t>
  </si>
  <si>
    <t>Compras en €uros (sin IVA)</t>
  </si>
  <si>
    <t>IVA soportado</t>
  </si>
  <si>
    <t>IVA a Ingresar</t>
  </si>
  <si>
    <t>importe</t>
  </si>
  <si>
    <t>PAGOS TOTALES</t>
  </si>
  <si>
    <t>años</t>
  </si>
  <si>
    <t>PRINCIPAL</t>
  </si>
  <si>
    <t>comisión de apertura</t>
  </si>
  <si>
    <t>INTERESES</t>
  </si>
  <si>
    <t xml:space="preserve"> </t>
  </si>
  <si>
    <t>interés nominal</t>
  </si>
  <si>
    <t>COMISIÓN</t>
  </si>
  <si>
    <t>periodo de pago</t>
  </si>
  <si>
    <t>TOTAL</t>
  </si>
  <si>
    <t>tipo amortización</t>
  </si>
  <si>
    <t>coste efectivo</t>
  </si>
  <si>
    <t>cuota</t>
  </si>
  <si>
    <t>intereses</t>
  </si>
  <si>
    <t>amortización</t>
  </si>
  <si>
    <t>amortizado</t>
  </si>
  <si>
    <t>pendiente</t>
  </si>
  <si>
    <t xml:space="preserve">Persona </t>
  </si>
  <si>
    <t>Seguridad Social</t>
  </si>
  <si>
    <t>Impuestos y otros</t>
  </si>
  <si>
    <t>PRESUPUESTO DE TESORERÍA</t>
  </si>
  <si>
    <t>Variación Saldo</t>
  </si>
  <si>
    <t>IVA Soportado</t>
  </si>
  <si>
    <t>Liquidación IVA</t>
  </si>
  <si>
    <t xml:space="preserve"> Arrendamiento</t>
  </si>
  <si>
    <t xml:space="preserve"> Mantemiento</t>
  </si>
  <si>
    <t>Mantenimiento Furgoneta</t>
  </si>
  <si>
    <t>Pagos a cuenta Impuesto Beneficio</t>
  </si>
  <si>
    <t>Gastos Operativos</t>
  </si>
  <si>
    <t>Arrendamiento mensual</t>
  </si>
  <si>
    <t>Encargado</t>
  </si>
  <si>
    <t>Cuota (iguala) mensual</t>
  </si>
  <si>
    <t xml:space="preserve">Personal contratado con contrato indefinido. </t>
  </si>
  <si>
    <t>Pagas extras prorrateadas entre todos los meses</t>
  </si>
  <si>
    <t>Comentarios</t>
  </si>
  <si>
    <t>El Seguro anual se paga en el mes de marzo</t>
  </si>
  <si>
    <t>Estimación consumo mensual excepto agosto</t>
  </si>
  <si>
    <t>Empresa de mantenimiento. En agosto, toma vacaciones</t>
  </si>
  <si>
    <t>Pago Impuesto Beneficio año anterior</t>
  </si>
  <si>
    <t>Pagos en abril, octubre y diciembre. Cuantía: 18% de la cuota declarada el año pasado</t>
  </si>
  <si>
    <t>Pago en julio. Cuantía: 46% de la cuota declarada el año pasado</t>
  </si>
  <si>
    <t>CUADRO DE AMORTIZACIÓN DE PRÉSTAMO</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</si>
</sst>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 &quot;€&quot;"/>
    <numFmt numFmtId="165" formatCode="dd/mm"/>
    <numFmt numFmtId="166" formatCode="#,##0.00&quot;€&quot;;[Red]\(#,##0.00&quot;€&quot;\)"/>
    <numFmt numFmtId="167" formatCode="#,##0.00&quot;€&quot;"/>
    <numFmt numFmtId="168" formatCode="dd\-mm\-yy;@"/>
    <numFmt numFmtId="169" formatCode="#,##0.00\ &quot;€&quot;;[Red]#,##0.00\ &quot;€&quot;"/>
  </numFmts>
  <fonts count="36">
    <font>
      <sz val="11"/>
      <color theme="1"/>
      <name val="Calibri"/>
      <family val="2"/>
      <scheme val="minor"/>
    </font>
    <font>
      <sz val="11"/>
      <color theme="0"/>
      <name val="Calibri"/>
      <family val="2"/>
      <scheme val="minor"/>
    </font>
    <font>
      <sz val="14"/>
      <color theme="1"/>
      <name val="Calibri"/>
      <family val="2"/>
      <scheme val="minor"/>
    </font>
    <font>
      <b/>
      <sz val="16"/>
      <color theme="1"/>
      <name val="Calibri"/>
      <family val="2"/>
      <scheme val="minor"/>
    </font>
    <font>
      <b/>
      <sz val="16"/>
      <color theme="4" tint="-0.249977111117893"/>
      <name val="Calibri"/>
      <family val="2"/>
      <scheme val="minor"/>
    </font>
    <font>
      <sz val="14"/>
      <color theme="4" tint="-0.249977111117893"/>
      <name val="Calibri"/>
      <family val="2"/>
      <scheme val="minor"/>
    </font>
    <font>
      <b/>
      <sz val="16"/>
      <color rgb="FFFF0000"/>
      <name val="Calibri"/>
      <family val="2"/>
      <scheme val="minor"/>
    </font>
    <font>
      <sz val="14"/>
      <color rgb="FFFF0000"/>
      <name val="Calibri"/>
      <family val="2"/>
      <scheme val="minor"/>
    </font>
    <font>
      <b/>
      <sz val="14"/>
      <color rgb="FFFF0000"/>
      <name val="Calibri"/>
      <family val="2"/>
      <scheme val="minor"/>
    </font>
    <font>
      <b/>
      <sz val="16"/>
      <name val="Calibri"/>
      <family val="2"/>
      <scheme val="minor"/>
    </font>
    <font>
      <sz val="11"/>
      <name val="Calibri"/>
      <family val="2"/>
      <scheme val="minor"/>
    </font>
    <font>
      <b/>
      <sz val="14"/>
      <color theme="4" tint="-0.249977111117893"/>
      <name val="Calibri"/>
      <family val="2"/>
      <scheme val="minor"/>
    </font>
    <font>
      <b/>
      <sz val="14"/>
      <color theme="1"/>
      <name val="Calibri"/>
      <family val="2"/>
      <scheme val="minor"/>
    </font>
    <font>
      <sz val="10"/>
      <name val="Arial"/>
      <family val="2"/>
    </font>
    <font>
      <sz val="10"/>
      <color indexed="9"/>
      <name val="Arial"/>
      <family val="2"/>
    </font>
    <font>
      <u/>
      <sz val="10"/>
      <color indexed="12"/>
      <name val="Arial"/>
      <family val="2"/>
    </font>
    <font>
      <b/>
      <shadow/>
      <sz val="14"/>
      <color indexed="18"/>
      <name val="Geneva"/>
    </font>
    <font>
      <sz val="10"/>
      <color indexed="8"/>
      <name val="Arial"/>
      <family val="2"/>
    </font>
    <font>
      <b/>
      <i/>
      <sz val="9"/>
      <color indexed="12"/>
      <name val="Arial"/>
      <family val="2"/>
    </font>
    <font>
      <sz val="10"/>
      <color indexed="18"/>
      <name val="Arial"/>
      <family val="2"/>
    </font>
    <font>
      <b/>
      <sz val="10"/>
      <name val="Geneva"/>
    </font>
    <font>
      <b/>
      <sz val="9"/>
      <name val="Geneva"/>
    </font>
    <font>
      <b/>
      <sz val="9"/>
      <name val="Arial"/>
      <family val="2"/>
    </font>
    <font>
      <sz val="1"/>
      <name val="Geneva"/>
    </font>
    <font>
      <b/>
      <sz val="10"/>
      <color indexed="9"/>
      <name val="Geneva"/>
    </font>
    <font>
      <b/>
      <i/>
      <sz val="10"/>
      <name val="Geneva"/>
    </font>
    <font>
      <b/>
      <sz val="10"/>
      <color indexed="12"/>
      <name val="Arial"/>
      <family val="2"/>
    </font>
    <font>
      <sz val="8"/>
      <name val="Arial"/>
      <family val="2"/>
    </font>
    <font>
      <b/>
      <sz val="1"/>
      <name val="Geneva"/>
    </font>
    <font>
      <b/>
      <sz val="11"/>
      <color theme="1"/>
      <name val="Calibri"/>
      <family val="2"/>
      <scheme val="minor"/>
    </font>
    <font>
      <b/>
      <sz val="11"/>
      <color rgb="FFFF0000"/>
      <name val="Calibri"/>
      <family val="2"/>
      <scheme val="minor"/>
    </font>
    <font>
      <b/>
      <sz val="12"/>
      <color indexed="8"/>
      <name val="Arial"/>
      <family val="2"/>
    </font>
    <font>
      <b/>
      <sz val="10"/>
      <color theme="0"/>
      <name val="Arial"/>
      <family val="2"/>
    </font>
    <font>
      <sz val="10"/>
      <color theme="0"/>
      <name val="Arial"/>
      <family val="2"/>
    </font>
    <font>
      <sz val="9"/>
      <color theme="0"/>
      <name val="Arial"/>
      <family val="2"/>
    </font>
    <font>
      <sz val="9"/>
      <color theme="0"/>
      <name val="Geneva"/>
    </font>
  </fonts>
  <fills count="7">
    <fill>
      <patternFill patternType="none"/>
    </fill>
    <fill>
      <patternFill patternType="gray125"/>
    </fill>
    <fill>
      <patternFill patternType="solid">
        <fgColor theme="4" tint="-0.249977111117893"/>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9"/>
      </right>
      <top style="thin">
        <color indexed="64"/>
      </top>
      <bottom style="thin">
        <color indexed="9"/>
      </bottom>
      <diagonal/>
    </border>
    <border>
      <left/>
      <right/>
      <top/>
      <bottom style="thin">
        <color indexed="64"/>
      </bottom>
      <diagonal/>
    </border>
    <border>
      <left/>
      <right style="thin">
        <color indexed="64"/>
      </right>
      <top/>
      <bottom style="thin">
        <color indexed="64"/>
      </bottom>
      <diagonal/>
    </border>
    <border>
      <left style="medium">
        <color indexed="9"/>
      </left>
      <right/>
      <top style="medium">
        <color indexed="9"/>
      </top>
      <bottom style="medium">
        <color indexed="8"/>
      </bottom>
      <diagonal/>
    </border>
    <border>
      <left/>
      <right style="medium">
        <color indexed="8"/>
      </right>
      <top style="medium">
        <color indexed="9"/>
      </top>
      <bottom style="medium">
        <color indexed="8"/>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13" fillId="0" borderId="0"/>
    <xf numFmtId="0" fontId="15" fillId="0" borderId="0" applyNumberFormat="0" applyFill="0" applyBorder="0" applyAlignment="0" applyProtection="0">
      <alignment vertical="top"/>
      <protection locked="0"/>
    </xf>
    <xf numFmtId="9" fontId="13" fillId="0" borderId="0" applyFont="0" applyFill="0" applyBorder="0" applyAlignment="0" applyProtection="0"/>
  </cellStyleXfs>
  <cellXfs count="172">
    <xf numFmtId="0" fontId="0" fillId="0" borderId="0" xfId="0"/>
    <xf numFmtId="0" fontId="0" fillId="0" borderId="1" xfId="0" applyBorder="1" applyAlignment="1">
      <alignment wrapText="1"/>
    </xf>
    <xf numFmtId="0" fontId="0" fillId="0" borderId="1" xfId="0" applyBorder="1"/>
    <xf numFmtId="0" fontId="0" fillId="0" borderId="1" xfId="0" applyFill="1" applyBorder="1"/>
    <xf numFmtId="9" fontId="0" fillId="0" borderId="1" xfId="0" applyNumberFormat="1" applyBorder="1" applyAlignment="1">
      <alignment horizontal="center" wrapText="1"/>
    </xf>
    <xf numFmtId="164" fontId="0" fillId="0" borderId="1" xfId="0" applyNumberFormat="1" applyBorder="1" applyAlignment="1">
      <alignment horizontal="center" wrapText="1"/>
    </xf>
    <xf numFmtId="164" fontId="0" fillId="0" borderId="1" xfId="0" applyNumberFormat="1" applyBorder="1" applyAlignment="1">
      <alignment horizontal="center"/>
    </xf>
    <xf numFmtId="164" fontId="0" fillId="0" borderId="1" xfId="0" applyNumberFormat="1" applyFill="1" applyBorder="1" applyAlignment="1">
      <alignment horizontal="center"/>
    </xf>
    <xf numFmtId="0" fontId="0" fillId="0" borderId="0" xfId="0" applyAlignment="1">
      <alignment horizontal="center"/>
    </xf>
    <xf numFmtId="4" fontId="1" fillId="3" borderId="1" xfId="0" applyNumberFormat="1" applyFont="1" applyFill="1" applyBorder="1"/>
    <xf numFmtId="3" fontId="0" fillId="0" borderId="1" xfId="0" applyNumberFormat="1" applyBorder="1" applyAlignment="1">
      <alignment horizontal="center"/>
    </xf>
    <xf numFmtId="0" fontId="0" fillId="4" borderId="1" xfId="0" applyFill="1" applyBorder="1" applyAlignment="1">
      <alignment horizontal="center"/>
    </xf>
    <xf numFmtId="164" fontId="0" fillId="0" borderId="0" xfId="0" applyNumberFormat="1" applyAlignment="1">
      <alignment horizontal="center"/>
    </xf>
    <xf numFmtId="0" fontId="2" fillId="6" borderId="0" xfId="0" applyFont="1" applyFill="1"/>
    <xf numFmtId="0" fontId="3" fillId="6" borderId="0" xfId="0" applyFont="1" applyFill="1"/>
    <xf numFmtId="0" fontId="3" fillId="6" borderId="7" xfId="0" applyFont="1" applyFill="1" applyBorder="1"/>
    <xf numFmtId="0" fontId="4" fillId="6" borderId="8" xfId="0" applyFont="1" applyFill="1" applyBorder="1"/>
    <xf numFmtId="0" fontId="2" fillId="6" borderId="9" xfId="0" applyFont="1" applyFill="1" applyBorder="1"/>
    <xf numFmtId="0" fontId="2" fillId="6" borderId="1" xfId="0" applyFont="1" applyFill="1" applyBorder="1"/>
    <xf numFmtId="0" fontId="2" fillId="6" borderId="10" xfId="0" applyFont="1" applyFill="1" applyBorder="1"/>
    <xf numFmtId="0" fontId="5" fillId="6" borderId="8" xfId="0" applyFont="1" applyFill="1" applyBorder="1"/>
    <xf numFmtId="0" fontId="6" fillId="6" borderId="8" xfId="0" applyFont="1" applyFill="1" applyBorder="1"/>
    <xf numFmtId="0" fontId="7" fillId="6" borderId="8" xfId="0" applyFont="1" applyFill="1" applyBorder="1"/>
    <xf numFmtId="0" fontId="8" fillId="6" borderId="8" xfId="0" applyFont="1" applyFill="1" applyBorder="1"/>
    <xf numFmtId="0" fontId="3" fillId="6" borderId="11" xfId="0" applyFont="1" applyFill="1" applyBorder="1"/>
    <xf numFmtId="166" fontId="2" fillId="6" borderId="9" xfId="0" applyNumberFormat="1" applyFont="1" applyFill="1" applyBorder="1"/>
    <xf numFmtId="167" fontId="5" fillId="6" borderId="9" xfId="0" applyNumberFormat="1" applyFont="1" applyFill="1" applyBorder="1"/>
    <xf numFmtId="167" fontId="5" fillId="6" borderId="1" xfId="0" applyNumberFormat="1" applyFont="1" applyFill="1" applyBorder="1"/>
    <xf numFmtId="167" fontId="5" fillId="6" borderId="10" xfId="0" applyNumberFormat="1" applyFont="1" applyFill="1" applyBorder="1"/>
    <xf numFmtId="166" fontId="2" fillId="6" borderId="1" xfId="0" applyNumberFormat="1" applyFont="1" applyFill="1" applyBorder="1"/>
    <xf numFmtId="166" fontId="2" fillId="6" borderId="10" xfId="0" applyNumberFormat="1" applyFont="1" applyFill="1" applyBorder="1"/>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1" fillId="5" borderId="4" xfId="0" applyFont="1" applyFill="1" applyBorder="1" applyAlignment="1">
      <alignment horizontal="center"/>
    </xf>
    <xf numFmtId="0" fontId="1" fillId="5" borderId="2" xfId="0" applyFont="1" applyFill="1" applyBorder="1" applyAlignment="1">
      <alignment horizontal="center"/>
    </xf>
    <xf numFmtId="0" fontId="1" fillId="5" borderId="3" xfId="0" applyFont="1" applyFill="1" applyBorder="1" applyAlignment="1">
      <alignment horizontal="center"/>
    </xf>
    <xf numFmtId="9" fontId="0" fillId="0" borderId="1" xfId="0" applyNumberFormat="1" applyBorder="1" applyAlignment="1">
      <alignment horizontal="center"/>
    </xf>
    <xf numFmtId="167" fontId="11" fillId="6" borderId="9" xfId="0" applyNumberFormat="1" applyFont="1" applyFill="1" applyBorder="1"/>
    <xf numFmtId="167" fontId="11" fillId="6" borderId="1" xfId="0" applyNumberFormat="1" applyFont="1" applyFill="1" applyBorder="1"/>
    <xf numFmtId="167" fontId="11" fillId="6" borderId="10" xfId="0" applyNumberFormat="1" applyFont="1" applyFill="1" applyBorder="1"/>
    <xf numFmtId="166" fontId="12" fillId="6" borderId="9" xfId="0" applyNumberFormat="1" applyFont="1" applyFill="1" applyBorder="1"/>
    <xf numFmtId="166" fontId="12" fillId="6" borderId="1" xfId="0" applyNumberFormat="1" applyFont="1" applyFill="1" applyBorder="1"/>
    <xf numFmtId="166" fontId="12" fillId="6" borderId="10" xfId="0" applyNumberFormat="1" applyFont="1" applyFill="1" applyBorder="1"/>
    <xf numFmtId="166" fontId="11" fillId="6" borderId="12" xfId="0" applyNumberFormat="1" applyFont="1" applyFill="1" applyBorder="1"/>
    <xf numFmtId="166" fontId="11" fillId="6" borderId="13" xfId="0" applyNumberFormat="1" applyFont="1" applyFill="1" applyBorder="1"/>
    <xf numFmtId="166" fontId="11" fillId="6" borderId="14" xfId="0" applyNumberFormat="1" applyFont="1" applyFill="1" applyBorder="1"/>
    <xf numFmtId="0" fontId="2" fillId="6" borderId="26" xfId="0" applyFont="1" applyFill="1" applyBorder="1"/>
    <xf numFmtId="0" fontId="2" fillId="6" borderId="27" xfId="0" applyFont="1" applyFill="1" applyBorder="1"/>
    <xf numFmtId="0" fontId="2" fillId="6" borderId="28" xfId="0" applyFont="1" applyFill="1" applyBorder="1"/>
    <xf numFmtId="166" fontId="11" fillId="6" borderId="29" xfId="0" applyNumberFormat="1" applyFont="1" applyFill="1" applyBorder="1"/>
    <xf numFmtId="165" fontId="2" fillId="6" borderId="30" xfId="0" applyNumberFormat="1" applyFont="1" applyFill="1" applyBorder="1" applyAlignment="1">
      <alignment horizontal="center"/>
    </xf>
    <xf numFmtId="0" fontId="2" fillId="6" borderId="34" xfId="0" applyFont="1" applyFill="1" applyBorder="1"/>
    <xf numFmtId="0" fontId="2" fillId="6" borderId="5" xfId="0" applyFont="1" applyFill="1" applyBorder="1"/>
    <xf numFmtId="0" fontId="2" fillId="6" borderId="35" xfId="0" applyFont="1" applyFill="1" applyBorder="1"/>
    <xf numFmtId="169" fontId="2" fillId="6" borderId="0" xfId="0" applyNumberFormat="1" applyFont="1" applyFill="1"/>
    <xf numFmtId="166" fontId="12" fillId="6" borderId="30" xfId="0" applyNumberFormat="1" applyFont="1" applyFill="1" applyBorder="1"/>
    <xf numFmtId="0" fontId="1" fillId="0" borderId="0" xfId="0" applyFont="1" applyAlignment="1">
      <alignment horizontal="center"/>
    </xf>
    <xf numFmtId="0" fontId="29" fillId="0" borderId="36" xfId="0" applyFont="1" applyFill="1" applyBorder="1" applyAlignment="1">
      <alignment horizontal="right"/>
    </xf>
    <xf numFmtId="164" fontId="29" fillId="0" borderId="1" xfId="0" applyNumberFormat="1" applyFont="1" applyBorder="1" applyAlignment="1">
      <alignment horizontal="center" wrapText="1"/>
    </xf>
    <xf numFmtId="0" fontId="29" fillId="0" borderId="0" xfId="0" applyFont="1"/>
    <xf numFmtId="164" fontId="29" fillId="0" borderId="1" xfId="0" applyNumberFormat="1" applyFont="1" applyBorder="1" applyAlignment="1">
      <alignment horizontal="center"/>
    </xf>
    <xf numFmtId="0" fontId="0" fillId="0" borderId="0" xfId="0" applyAlignment="1">
      <alignment horizontal="right"/>
    </xf>
    <xf numFmtId="164" fontId="0" fillId="0" borderId="1" xfId="0" applyNumberFormat="1" applyFont="1" applyBorder="1" applyAlignment="1">
      <alignment horizontal="center"/>
    </xf>
    <xf numFmtId="164" fontId="30" fillId="0" borderId="1" xfId="0" applyNumberFormat="1" applyFont="1" applyBorder="1" applyAlignment="1">
      <alignment horizontal="center"/>
    </xf>
    <xf numFmtId="0" fontId="30" fillId="0" borderId="0" xfId="0" applyFont="1"/>
    <xf numFmtId="0" fontId="29" fillId="0" borderId="0" xfId="0" applyFont="1" applyAlignment="1">
      <alignment horizontal="right"/>
    </xf>
    <xf numFmtId="0" fontId="0" fillId="0" borderId="4" xfId="0" applyBorder="1"/>
    <xf numFmtId="0" fontId="0" fillId="0" borderId="5" xfId="0" applyBorder="1"/>
    <xf numFmtId="0" fontId="0" fillId="0" borderId="6" xfId="0" applyBorder="1"/>
    <xf numFmtId="0" fontId="10" fillId="0" borderId="18" xfId="0" applyFont="1" applyFill="1" applyBorder="1" applyAlignment="1">
      <alignment horizontal="left"/>
    </xf>
    <xf numFmtId="0" fontId="0" fillId="0" borderId="19" xfId="0" applyBorder="1"/>
    <xf numFmtId="0" fontId="0" fillId="0" borderId="20" xfId="0" applyBorder="1"/>
    <xf numFmtId="0" fontId="0" fillId="0" borderId="17" xfId="0" applyBorder="1"/>
    <xf numFmtId="0" fontId="0" fillId="0" borderId="22" xfId="0" applyBorder="1"/>
    <xf numFmtId="0" fontId="0" fillId="0" borderId="23" xfId="0" applyBorder="1"/>
    <xf numFmtId="0" fontId="29" fillId="0" borderId="1" xfId="0" applyFont="1" applyBorder="1"/>
    <xf numFmtId="0" fontId="23" fillId="6" borderId="0" xfId="1" applyFont="1" applyFill="1" applyAlignment="1">
      <alignment horizontal="center"/>
    </xf>
    <xf numFmtId="0" fontId="13" fillId="6" borderId="0" xfId="1" applyFill="1" applyBorder="1" applyAlignment="1">
      <alignment horizontal="center"/>
    </xf>
    <xf numFmtId="3" fontId="13" fillId="6" borderId="0" xfId="1" applyNumberFormat="1" applyFill="1" applyBorder="1" applyAlignment="1">
      <alignment horizontal="center"/>
    </xf>
    <xf numFmtId="168" fontId="14" fillId="6" borderId="0" xfId="1" applyNumberFormat="1" applyFont="1" applyFill="1" applyAlignment="1">
      <alignment horizontal="center"/>
    </xf>
    <xf numFmtId="0" fontId="13" fillId="6" borderId="0" xfId="1" applyFill="1" applyAlignment="1">
      <alignment horizontal="center"/>
    </xf>
    <xf numFmtId="0" fontId="14" fillId="6" borderId="0" xfId="1" applyFont="1" applyFill="1" applyAlignment="1">
      <alignment horizontal="center"/>
    </xf>
    <xf numFmtId="0" fontId="13" fillId="6" borderId="18" xfId="1" applyFill="1" applyBorder="1" applyAlignment="1">
      <alignment horizontal="center"/>
    </xf>
    <xf numFmtId="0" fontId="13" fillId="6" borderId="19" xfId="1" applyFill="1" applyBorder="1" applyAlignment="1">
      <alignment horizontal="center"/>
    </xf>
    <xf numFmtId="3" fontId="13" fillId="6" borderId="19" xfId="1" applyNumberFormat="1" applyFill="1" applyBorder="1" applyAlignment="1">
      <alignment horizontal="center"/>
    </xf>
    <xf numFmtId="3" fontId="13" fillId="6" borderId="20" xfId="1" applyNumberFormat="1" applyFill="1" applyBorder="1" applyAlignment="1">
      <alignment horizontal="center"/>
    </xf>
    <xf numFmtId="3" fontId="15" fillId="6" borderId="0" xfId="2" applyNumberFormat="1" applyFill="1" applyAlignment="1" applyProtection="1">
      <alignment horizontal="center"/>
    </xf>
    <xf numFmtId="0" fontId="16" fillId="6" borderId="16" xfId="1" applyFont="1" applyFill="1" applyBorder="1" applyAlignment="1">
      <alignment horizontal="center"/>
    </xf>
    <xf numFmtId="0" fontId="13" fillId="6" borderId="15" xfId="1" applyFill="1" applyBorder="1" applyAlignment="1">
      <alignment horizontal="center"/>
    </xf>
    <xf numFmtId="3" fontId="13" fillId="6" borderId="0" xfId="1" applyNumberFormat="1" applyFill="1" applyAlignment="1">
      <alignment horizontal="center"/>
    </xf>
    <xf numFmtId="3" fontId="18" fillId="6" borderId="0" xfId="2" applyNumberFormat="1" applyFont="1" applyFill="1" applyAlignment="1" applyProtection="1">
      <alignment horizontal="center"/>
    </xf>
    <xf numFmtId="0" fontId="13" fillId="6" borderId="16" xfId="1" applyFill="1" applyBorder="1" applyAlignment="1">
      <alignment horizontal="center"/>
    </xf>
    <xf numFmtId="0" fontId="19" fillId="6" borderId="0" xfId="1" applyFont="1" applyFill="1" applyBorder="1" applyAlignment="1">
      <alignment horizontal="center"/>
    </xf>
    <xf numFmtId="3" fontId="19" fillId="6" borderId="0" xfId="1" applyNumberFormat="1" applyFont="1" applyFill="1" applyBorder="1" applyAlignment="1">
      <alignment horizontal="center"/>
    </xf>
    <xf numFmtId="3" fontId="13" fillId="6" borderId="15" xfId="1" applyNumberFormat="1" applyFill="1" applyBorder="1" applyAlignment="1">
      <alignment horizontal="center"/>
    </xf>
    <xf numFmtId="0" fontId="20" fillId="6" borderId="0" xfId="1" applyFont="1" applyFill="1" applyBorder="1" applyAlignment="1">
      <alignment horizontal="right"/>
    </xf>
    <xf numFmtId="3" fontId="20" fillId="6" borderId="21" xfId="1" applyNumberFormat="1" applyFont="1" applyFill="1" applyBorder="1" applyAlignment="1" applyProtection="1">
      <alignment horizontal="right" indent="1"/>
      <protection locked="0"/>
    </xf>
    <xf numFmtId="3" fontId="20" fillId="6" borderId="0" xfId="1" applyNumberFormat="1" applyFont="1" applyFill="1" applyBorder="1" applyAlignment="1" applyProtection="1">
      <alignment horizontal="right" indent="1"/>
    </xf>
    <xf numFmtId="2" fontId="20" fillId="6" borderId="1" xfId="1" applyNumberFormat="1" applyFont="1" applyFill="1" applyBorder="1" applyAlignment="1" applyProtection="1">
      <alignment horizontal="right" indent="1"/>
      <protection locked="0"/>
    </xf>
    <xf numFmtId="0" fontId="21" fillId="6" borderId="0" xfId="1" applyFont="1" applyFill="1" applyBorder="1" applyAlignment="1">
      <alignment horizontal="left"/>
    </xf>
    <xf numFmtId="0" fontId="22" fillId="6" borderId="22" xfId="1" applyFont="1" applyFill="1" applyBorder="1"/>
    <xf numFmtId="4" fontId="21" fillId="6" borderId="23" xfId="1" applyNumberFormat="1" applyFont="1" applyFill="1" applyBorder="1" applyAlignment="1">
      <alignment horizontal="right" indent="2"/>
    </xf>
    <xf numFmtId="0" fontId="20" fillId="6" borderId="0" xfId="1" applyFont="1" applyFill="1" applyBorder="1" applyAlignment="1">
      <alignment horizontal="left"/>
    </xf>
    <xf numFmtId="3" fontId="24" fillId="6" borderId="0" xfId="1" applyNumberFormat="1" applyFont="1" applyFill="1" applyBorder="1" applyAlignment="1">
      <alignment horizontal="center"/>
    </xf>
    <xf numFmtId="3" fontId="25" fillId="6" borderId="15" xfId="1" applyNumberFormat="1" applyFont="1" applyFill="1" applyBorder="1" applyAlignment="1">
      <alignment horizontal="center"/>
    </xf>
    <xf numFmtId="0" fontId="20" fillId="6" borderId="0" xfId="1" applyFont="1" applyFill="1" applyBorder="1" applyAlignment="1">
      <alignment horizontal="center"/>
    </xf>
    <xf numFmtId="3" fontId="20" fillId="6" borderId="0" xfId="1" applyNumberFormat="1" applyFont="1" applyFill="1" applyBorder="1" applyAlignment="1">
      <alignment horizontal="center"/>
    </xf>
    <xf numFmtId="0" fontId="13" fillId="6" borderId="17" xfId="1" applyFill="1" applyBorder="1" applyAlignment="1">
      <alignment horizontal="center"/>
    </xf>
    <xf numFmtId="0" fontId="20" fillId="6" borderId="22" xfId="1" applyFont="1" applyFill="1" applyBorder="1" applyAlignment="1">
      <alignment horizontal="right"/>
    </xf>
    <xf numFmtId="0" fontId="20" fillId="6" borderId="22" xfId="1" applyFont="1" applyFill="1" applyBorder="1" applyAlignment="1">
      <alignment horizontal="center"/>
    </xf>
    <xf numFmtId="3" fontId="13" fillId="6" borderId="22" xfId="1" applyNumberFormat="1" applyFill="1" applyBorder="1" applyAlignment="1">
      <alignment horizontal="center"/>
    </xf>
    <xf numFmtId="0" fontId="26" fillId="6" borderId="22" xfId="1" applyFont="1" applyFill="1" applyBorder="1" applyAlignment="1">
      <alignment horizontal="left"/>
    </xf>
    <xf numFmtId="3" fontId="13" fillId="6" borderId="23" xfId="1" applyNumberFormat="1" applyFill="1" applyBorder="1" applyAlignment="1">
      <alignment horizontal="center"/>
    </xf>
    <xf numFmtId="0" fontId="21" fillId="6" borderId="0" xfId="1" applyFont="1" applyFill="1" applyBorder="1" applyAlignment="1">
      <alignment horizontal="center"/>
    </xf>
    <xf numFmtId="0" fontId="27" fillId="6" borderId="0" xfId="1" applyFont="1" applyFill="1" applyAlignment="1">
      <alignment horizontal="center"/>
    </xf>
    <xf numFmtId="0" fontId="20" fillId="6" borderId="24" xfId="1" applyFont="1" applyFill="1" applyBorder="1" applyAlignment="1">
      <alignment horizontal="right"/>
    </xf>
    <xf numFmtId="10" fontId="20" fillId="6" borderId="25" xfId="1" applyNumberFormat="1" applyFont="1" applyFill="1" applyBorder="1" applyAlignment="1" applyProtection="1">
      <alignment horizontal="right" indent="1"/>
    </xf>
    <xf numFmtId="0" fontId="15" fillId="6" borderId="0" xfId="2" applyFill="1" applyAlignment="1" applyProtection="1"/>
    <xf numFmtId="9" fontId="13" fillId="6" borderId="0" xfId="1" applyNumberFormat="1" applyFill="1" applyAlignment="1">
      <alignment horizontal="center"/>
    </xf>
    <xf numFmtId="0" fontId="21" fillId="6" borderId="22" xfId="1" applyFont="1" applyFill="1" applyBorder="1" applyAlignment="1">
      <alignment horizontal="center"/>
    </xf>
    <xf numFmtId="0" fontId="13" fillId="6" borderId="0" xfId="1" applyFill="1"/>
    <xf numFmtId="0" fontId="28" fillId="6" borderId="0" xfId="1" applyFont="1" applyFill="1" applyAlignment="1">
      <alignment horizontal="center"/>
    </xf>
    <xf numFmtId="0" fontId="20" fillId="6" borderId="1" xfId="1" applyFont="1" applyFill="1" applyBorder="1" applyAlignment="1">
      <alignment horizontal="center"/>
    </xf>
    <xf numFmtId="3" fontId="20" fillId="6" borderId="1" xfId="1" applyNumberFormat="1" applyFont="1" applyFill="1" applyBorder="1" applyAlignment="1">
      <alignment horizontal="center"/>
    </xf>
    <xf numFmtId="0" fontId="20" fillId="6" borderId="0" xfId="1" applyFont="1" applyFill="1" applyAlignment="1">
      <alignment horizontal="center"/>
    </xf>
    <xf numFmtId="0" fontId="20" fillId="6" borderId="16" xfId="1" applyFont="1" applyFill="1" applyBorder="1" applyAlignment="1">
      <alignment horizontal="center"/>
    </xf>
    <xf numFmtId="164" fontId="27" fillId="6" borderId="0" xfId="1" applyNumberFormat="1" applyFont="1" applyFill="1" applyBorder="1" applyAlignment="1">
      <alignment horizontal="center"/>
    </xf>
    <xf numFmtId="164" fontId="27" fillId="6" borderId="0" xfId="1" applyNumberFormat="1" applyFont="1" applyFill="1" applyBorder="1" applyAlignment="1">
      <alignment horizontal="right" indent="1"/>
    </xf>
    <xf numFmtId="164" fontId="27" fillId="6" borderId="15" xfId="1" applyNumberFormat="1" applyFont="1" applyFill="1" applyBorder="1" applyAlignment="1">
      <alignment horizontal="right" indent="1"/>
    </xf>
    <xf numFmtId="0" fontId="20" fillId="6" borderId="17" xfId="1" applyFont="1" applyFill="1" applyBorder="1" applyAlignment="1">
      <alignment horizontal="center"/>
    </xf>
    <xf numFmtId="164" fontId="27" fillId="6" borderId="22" xfId="1" applyNumberFormat="1" applyFont="1" applyFill="1" applyBorder="1" applyAlignment="1">
      <alignment horizontal="center"/>
    </xf>
    <xf numFmtId="164" fontId="27" fillId="6" borderId="22" xfId="1" applyNumberFormat="1" applyFont="1" applyFill="1" applyBorder="1" applyAlignment="1">
      <alignment horizontal="right" indent="1"/>
    </xf>
    <xf numFmtId="164" fontId="27" fillId="6" borderId="23" xfId="1" applyNumberFormat="1" applyFont="1" applyFill="1" applyBorder="1" applyAlignment="1">
      <alignment horizontal="right" indent="1"/>
    </xf>
    <xf numFmtId="4" fontId="27" fillId="6" borderId="0" xfId="1" applyNumberFormat="1" applyFont="1" applyFill="1" applyAlignment="1">
      <alignment horizontal="center"/>
    </xf>
    <xf numFmtId="2" fontId="27" fillId="6" borderId="0" xfId="1" applyNumberFormat="1" applyFont="1" applyFill="1" applyAlignment="1">
      <alignment horizontal="right" indent="1"/>
    </xf>
    <xf numFmtId="2" fontId="20" fillId="6" borderId="3" xfId="1" applyNumberFormat="1" applyFont="1" applyFill="1" applyBorder="1" applyAlignment="1" applyProtection="1">
      <alignment horizontal="right" indent="1"/>
      <protection locked="0"/>
    </xf>
    <xf numFmtId="3" fontId="20" fillId="6" borderId="1" xfId="1" applyNumberFormat="1" applyFont="1" applyFill="1" applyBorder="1" applyAlignment="1" applyProtection="1">
      <alignment horizontal="right" indent="1"/>
      <protection locked="0"/>
    </xf>
    <xf numFmtId="10" fontId="20" fillId="6" borderId="1" xfId="3" applyNumberFormat="1" applyFont="1" applyFill="1" applyBorder="1" applyAlignment="1" applyProtection="1">
      <alignment horizontal="right" indent="1"/>
      <protection locked="0"/>
    </xf>
    <xf numFmtId="3" fontId="33" fillId="6" borderId="0" xfId="1" applyNumberFormat="1" applyFont="1" applyFill="1" applyBorder="1" applyAlignment="1">
      <alignment horizontal="center"/>
    </xf>
    <xf numFmtId="3" fontId="33" fillId="6" borderId="15" xfId="1" applyNumberFormat="1" applyFont="1" applyFill="1" applyBorder="1" applyAlignment="1">
      <alignment horizontal="center"/>
    </xf>
    <xf numFmtId="0" fontId="34" fillId="6" borderId="0" xfId="1" applyFont="1" applyFill="1" applyBorder="1"/>
    <xf numFmtId="4" fontId="35" fillId="6" borderId="15" xfId="1" applyNumberFormat="1" applyFont="1" applyFill="1" applyBorder="1" applyAlignment="1">
      <alignment horizontal="right" indent="2"/>
    </xf>
    <xf numFmtId="3" fontId="34" fillId="6" borderId="0" xfId="1" applyNumberFormat="1" applyFont="1" applyFill="1" applyBorder="1" applyAlignment="1">
      <alignment horizontal="center"/>
    </xf>
    <xf numFmtId="4" fontId="34" fillId="6" borderId="15" xfId="1" applyNumberFormat="1" applyFont="1" applyFill="1" applyBorder="1" applyAlignment="1">
      <alignment horizontal="right" indent="2"/>
    </xf>
    <xf numFmtId="0" fontId="13" fillId="6" borderId="0" xfId="1" applyFill="1" applyBorder="1"/>
    <xf numFmtId="164" fontId="20" fillId="6" borderId="1" xfId="1" applyNumberFormat="1" applyFont="1" applyFill="1" applyBorder="1" applyAlignment="1" applyProtection="1">
      <alignment horizontal="right" indent="1"/>
      <protection locked="0"/>
    </xf>
    <xf numFmtId="166" fontId="11" fillId="6" borderId="30" xfId="0" applyNumberFormat="1" applyFont="1" applyFill="1" applyBorder="1"/>
    <xf numFmtId="166" fontId="11" fillId="6" borderId="37" xfId="0" applyNumberFormat="1"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5" borderId="4" xfId="0" applyFont="1" applyFill="1" applyBorder="1" applyAlignment="1">
      <alignment horizontal="center"/>
    </xf>
    <xf numFmtId="0" fontId="1" fillId="5" borderId="5" xfId="0" applyFont="1" applyFill="1" applyBorder="1" applyAlignment="1">
      <alignment horizontal="center"/>
    </xf>
    <xf numFmtId="0" fontId="1" fillId="5" borderId="6" xfId="0" applyFont="1" applyFill="1" applyBorder="1" applyAlignment="1">
      <alignment horizontal="center"/>
    </xf>
    <xf numFmtId="164" fontId="1" fillId="5" borderId="2" xfId="0" applyNumberFormat="1" applyFont="1" applyFill="1" applyBorder="1" applyAlignment="1">
      <alignment horizontal="center" vertical="center" wrapText="1"/>
    </xf>
    <xf numFmtId="164" fontId="1" fillId="5" borderId="3"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1" fillId="5" borderId="2" xfId="0" applyNumberFormat="1" applyFont="1" applyFill="1" applyBorder="1" applyAlignment="1">
      <alignment horizontal="center" vertical="center"/>
    </xf>
    <xf numFmtId="0" fontId="0" fillId="4" borderId="4" xfId="0" applyFill="1" applyBorder="1" applyAlignment="1">
      <alignment horizontal="center"/>
    </xf>
    <xf numFmtId="0" fontId="0" fillId="4" borderId="5" xfId="0" applyFill="1" applyBorder="1" applyAlignment="1">
      <alignment horizontal="center"/>
    </xf>
    <xf numFmtId="0" fontId="0" fillId="4" borderId="6" xfId="0" applyFill="1" applyBorder="1" applyAlignment="1">
      <alignment horizontal="center"/>
    </xf>
    <xf numFmtId="0" fontId="31" fillId="6" borderId="4" xfId="1" applyFont="1" applyFill="1" applyBorder="1" applyAlignment="1">
      <alignment horizontal="center" vertical="center"/>
    </xf>
    <xf numFmtId="0" fontId="17" fillId="6" borderId="5" xfId="1" applyFont="1" applyFill="1" applyBorder="1" applyAlignment="1">
      <alignment horizontal="center" vertical="center"/>
    </xf>
    <xf numFmtId="0" fontId="17" fillId="6" borderId="6" xfId="1" applyFont="1" applyFill="1" applyBorder="1" applyAlignment="1">
      <alignment horizontal="center" vertical="center"/>
    </xf>
    <xf numFmtId="3" fontId="32" fillId="6" borderId="0" xfId="1" applyNumberFormat="1" applyFont="1" applyFill="1" applyBorder="1" applyAlignment="1">
      <alignment horizontal="center"/>
    </xf>
    <xf numFmtId="0" fontId="32" fillId="6" borderId="15" xfId="1" applyFont="1" applyFill="1" applyBorder="1" applyAlignment="1">
      <alignment horizontal="center"/>
    </xf>
    <xf numFmtId="0" fontId="2" fillId="6" borderId="31" xfId="0" applyFont="1" applyFill="1" applyBorder="1" applyAlignment="1">
      <alignment horizontal="center"/>
    </xf>
    <xf numFmtId="0" fontId="2" fillId="6" borderId="32" xfId="0" applyFont="1" applyFill="1" applyBorder="1" applyAlignment="1">
      <alignment horizontal="center"/>
    </xf>
    <xf numFmtId="0" fontId="2" fillId="6" borderId="33" xfId="0" applyFont="1" applyFill="1" applyBorder="1" applyAlignment="1">
      <alignment horizontal="center"/>
    </xf>
  </cellXfs>
  <cellStyles count="4">
    <cellStyle name="Hipervínculo" xfId="2" builtinId="8"/>
    <cellStyle name="Normal" xfId="0" builtinId="0"/>
    <cellStyle name="Normal 2" xfId="1"/>
    <cellStyle name="Porcentaje 2" xfId="3"/>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abSelected="1" zoomScale="85" zoomScaleNormal="85" workbookViewId="0">
      <selection activeCell="P19" sqref="P19"/>
    </sheetView>
  </sheetViews>
  <sheetFormatPr baseColWidth="10" defaultRowHeight="18.75"/>
  <cols>
    <col min="1" max="1" width="42" style="13" customWidth="1"/>
    <col min="2" max="13" width="16.7109375" style="13" customWidth="1"/>
    <col min="14" max="16384" width="11.42578125" style="13"/>
  </cols>
  <sheetData>
    <row r="1" spans="1:13" ht="19.5" thickBot="1"/>
    <row r="2" spans="1:13" ht="19.5" thickBot="1">
      <c r="B2" s="169" t="s">
        <v>99</v>
      </c>
      <c r="C2" s="170"/>
      <c r="D2" s="170"/>
      <c r="E2" s="170"/>
      <c r="F2" s="170"/>
      <c r="G2" s="170"/>
      <c r="H2" s="170"/>
      <c r="I2" s="170"/>
      <c r="J2" s="170"/>
      <c r="K2" s="170"/>
      <c r="L2" s="170"/>
      <c r="M2" s="171"/>
    </row>
    <row r="3" spans="1:13" ht="19.5" thickBot="1">
      <c r="B3" s="51" t="s">
        <v>12</v>
      </c>
      <c r="C3" s="51" t="s">
        <v>13</v>
      </c>
      <c r="D3" s="51" t="s">
        <v>14</v>
      </c>
      <c r="E3" s="51" t="s">
        <v>15</v>
      </c>
      <c r="F3" s="51" t="s">
        <v>16</v>
      </c>
      <c r="G3" s="51" t="s">
        <v>17</v>
      </c>
      <c r="H3" s="51" t="s">
        <v>18</v>
      </c>
      <c r="I3" s="51" t="s">
        <v>19</v>
      </c>
      <c r="J3" s="51" t="s">
        <v>20</v>
      </c>
      <c r="K3" s="51" t="s">
        <v>21</v>
      </c>
      <c r="L3" s="51" t="s">
        <v>22</v>
      </c>
      <c r="M3" s="51" t="s">
        <v>23</v>
      </c>
    </row>
    <row r="4" spans="1:13" ht="21.75" thickBot="1">
      <c r="A4" s="14" t="s">
        <v>26</v>
      </c>
      <c r="B4" s="50">
        <v>1300</v>
      </c>
      <c r="C4" s="50">
        <f>B34</f>
        <v>476.04492870341846</v>
      </c>
      <c r="D4" s="50">
        <f t="shared" ref="D4:M4" si="0">C34</f>
        <v>1145.4274074068371</v>
      </c>
      <c r="E4" s="50">
        <f t="shared" si="0"/>
        <v>2042.737586110256</v>
      </c>
      <c r="F4" s="50">
        <f t="shared" si="0"/>
        <v>3030.725607026317</v>
      </c>
      <c r="G4" s="50">
        <f t="shared" si="0"/>
        <v>6169.6273357297378</v>
      </c>
      <c r="H4" s="50">
        <f t="shared" si="0"/>
        <v>8395.122064433157</v>
      </c>
      <c r="I4" s="50">
        <f t="shared" si="0"/>
        <v>5746.3266010133302</v>
      </c>
      <c r="J4" s="50">
        <f t="shared" si="0"/>
        <v>908.11357971674852</v>
      </c>
      <c r="K4" s="50">
        <f t="shared" si="0"/>
        <v>-131.69549157983238</v>
      </c>
      <c r="L4" s="50">
        <f t="shared" si="0"/>
        <v>-948.91597066376971</v>
      </c>
      <c r="M4" s="147">
        <f t="shared" si="0"/>
        <v>84.028608039649953</v>
      </c>
    </row>
    <row r="5" spans="1:13" ht="21">
      <c r="A5" s="15" t="s">
        <v>27</v>
      </c>
      <c r="B5" s="47"/>
      <c r="C5" s="48"/>
      <c r="D5" s="48"/>
      <c r="E5" s="48"/>
      <c r="F5" s="48"/>
      <c r="G5" s="48"/>
      <c r="H5" s="48"/>
      <c r="I5" s="48"/>
      <c r="J5" s="48"/>
      <c r="K5" s="48"/>
      <c r="L5" s="48"/>
      <c r="M5" s="49"/>
    </row>
    <row r="6" spans="1:13" ht="21">
      <c r="A6" s="16" t="s">
        <v>28</v>
      </c>
      <c r="B6" s="38">
        <f>B7</f>
        <v>9469.6332500000026</v>
      </c>
      <c r="C6" s="39">
        <f t="shared" ref="C6:M6" si="1">C7</f>
        <v>10344.977500000001</v>
      </c>
      <c r="D6" s="39">
        <f t="shared" si="1"/>
        <v>12095.666000000001</v>
      </c>
      <c r="E6" s="39">
        <f t="shared" si="1"/>
        <v>13528.047500000002</v>
      </c>
      <c r="F6" s="39">
        <f t="shared" si="1"/>
        <v>14721.698750000003</v>
      </c>
      <c r="G6" s="39">
        <f t="shared" si="1"/>
        <v>13130.163750000002</v>
      </c>
      <c r="H6" s="39">
        <f t="shared" si="1"/>
        <v>9549.2100000000009</v>
      </c>
      <c r="I6" s="39"/>
      <c r="J6" s="39">
        <f t="shared" si="1"/>
        <v>7718.9447500000006</v>
      </c>
      <c r="K6" s="39">
        <f t="shared" si="1"/>
        <v>9230.9030000000002</v>
      </c>
      <c r="L6" s="39">
        <f t="shared" si="1"/>
        <v>10822.438000000002</v>
      </c>
      <c r="M6" s="40">
        <f t="shared" si="1"/>
        <v>11936.512500000001</v>
      </c>
    </row>
    <row r="7" spans="1:13">
      <c r="A7" s="20" t="s">
        <v>29</v>
      </c>
      <c r="B7" s="26">
        <f>'Ventas-Compras'!B39</f>
        <v>9469.6332500000026</v>
      </c>
      <c r="C7" s="27">
        <f>'Ventas-Compras'!C39</f>
        <v>10344.977500000001</v>
      </c>
      <c r="D7" s="27">
        <f>'Ventas-Compras'!D39</f>
        <v>12095.666000000001</v>
      </c>
      <c r="E7" s="27">
        <f>'Ventas-Compras'!E39</f>
        <v>13528.047500000002</v>
      </c>
      <c r="F7" s="27">
        <f>'Ventas-Compras'!F39</f>
        <v>14721.698750000003</v>
      </c>
      <c r="G7" s="27">
        <f>'Ventas-Compras'!G39</f>
        <v>13130.163750000002</v>
      </c>
      <c r="H7" s="27">
        <f>'Ventas-Compras'!H39</f>
        <v>9549.2100000000009</v>
      </c>
      <c r="I7" s="27"/>
      <c r="J7" s="27">
        <f>'Ventas-Compras'!J39</f>
        <v>7718.9447500000006</v>
      </c>
      <c r="K7" s="27">
        <f>'Ventas-Compras'!K39</f>
        <v>9230.9030000000002</v>
      </c>
      <c r="L7" s="27">
        <f>'Ventas-Compras'!L39</f>
        <v>10822.438000000002</v>
      </c>
      <c r="M7" s="28">
        <f>'Ventas-Compras'!M39</f>
        <v>11936.512500000001</v>
      </c>
    </row>
    <row r="8" spans="1:13" ht="21">
      <c r="A8" s="21" t="s">
        <v>30</v>
      </c>
      <c r="B8" s="41">
        <f>SUM(B9:B24)</f>
        <v>-9108.1753000000026</v>
      </c>
      <c r="C8" s="42">
        <f t="shared" ref="C8:M8" si="2">SUM(C9:C24)</f>
        <v>-8490.1820000000007</v>
      </c>
      <c r="D8" s="42">
        <f t="shared" si="2"/>
        <v>-10012.942800000001</v>
      </c>
      <c r="E8" s="42">
        <f t="shared" si="2"/>
        <v>-11354.646457787359</v>
      </c>
      <c r="F8" s="42">
        <f t="shared" si="2"/>
        <v>-10397.384000000002</v>
      </c>
      <c r="G8" s="42">
        <f t="shared" si="2"/>
        <v>-9719.2560000000012</v>
      </c>
      <c r="H8" s="42">
        <f t="shared" si="2"/>
        <v>-11012.592442123247</v>
      </c>
      <c r="I8" s="42">
        <f t="shared" si="2"/>
        <v>-3652.8</v>
      </c>
      <c r="J8" s="42">
        <f t="shared" si="2"/>
        <v>-7573.3407999999999</v>
      </c>
      <c r="K8" s="42">
        <f t="shared" si="2"/>
        <v>-8862.7104577873561</v>
      </c>
      <c r="L8" s="42">
        <f t="shared" si="2"/>
        <v>-8604.0804000000007</v>
      </c>
      <c r="M8" s="43">
        <f t="shared" si="2"/>
        <v>-9770.6866077873583</v>
      </c>
    </row>
    <row r="9" spans="1:13">
      <c r="A9" s="22" t="s">
        <v>31</v>
      </c>
      <c r="B9" s="25">
        <f>'Ventas-Compras'!B59*-1</f>
        <v>-4178.8516</v>
      </c>
      <c r="C9" s="29">
        <f>'Ventas-Compras'!C59*-1</f>
        <v>-4565.1320000000005</v>
      </c>
      <c r="D9" s="29">
        <f>'Ventas-Compras'!D59*-1</f>
        <v>-5337.6928000000007</v>
      </c>
      <c r="E9" s="29">
        <f>'Ventas-Compras'!E59*-1</f>
        <v>-5969.7880000000005</v>
      </c>
      <c r="F9" s="29">
        <f>'Ventas-Compras'!F59*-1</f>
        <v>-6496.5340000000015</v>
      </c>
      <c r="G9" s="29">
        <f>'Ventas-Compras'!G59*-1</f>
        <v>-5794.2060000000019</v>
      </c>
      <c r="H9" s="29">
        <f>'Ventas-Compras'!H59*-1</f>
        <v>-4213.9680000000008</v>
      </c>
      <c r="I9" s="29"/>
      <c r="J9" s="29">
        <f>'Ventas-Compras'!J59*-1</f>
        <v>-3406.2907999999998</v>
      </c>
      <c r="K9" s="29">
        <f>'Ventas-Compras'!K59*-1</f>
        <v>-4073.5023999999999</v>
      </c>
      <c r="L9" s="29">
        <f>'Ventas-Compras'!L59*-1</f>
        <v>-4775.8304000000007</v>
      </c>
      <c r="M9" s="30">
        <f>'Ventas-Compras'!M59*-1</f>
        <v>-5267.4600000000009</v>
      </c>
    </row>
    <row r="10" spans="1:13">
      <c r="A10" s="22" t="s">
        <v>32</v>
      </c>
      <c r="B10" s="25">
        <f>Gastos!$F$6*-1</f>
        <v>-1879.3</v>
      </c>
      <c r="C10" s="29">
        <v>-1879.3</v>
      </c>
      <c r="D10" s="29">
        <v>-1879.3</v>
      </c>
      <c r="E10" s="29">
        <v>-1879.3</v>
      </c>
      <c r="F10" s="29">
        <v>-1879.3</v>
      </c>
      <c r="G10" s="29">
        <v>-1879.3</v>
      </c>
      <c r="H10" s="29">
        <v>-1879.3</v>
      </c>
      <c r="I10" s="29">
        <v>-1879.3</v>
      </c>
      <c r="J10" s="29">
        <v>-1879.3</v>
      </c>
      <c r="K10" s="29">
        <v>-1879.3</v>
      </c>
      <c r="L10" s="29">
        <v>-1879.3</v>
      </c>
      <c r="M10" s="30">
        <v>-1879.3</v>
      </c>
    </row>
    <row r="11" spans="1:13">
      <c r="A11" s="22" t="s">
        <v>33</v>
      </c>
      <c r="B11" s="25">
        <f>Gastos!$E$10*-1</f>
        <v>-726</v>
      </c>
      <c r="C11" s="29">
        <f>Gastos!$E$10*-1</f>
        <v>-726</v>
      </c>
      <c r="D11" s="29">
        <f>Gastos!$E$10*-1</f>
        <v>-726</v>
      </c>
      <c r="E11" s="29">
        <f>Gastos!$E$10*-1</f>
        <v>-726</v>
      </c>
      <c r="F11" s="29">
        <f>Gastos!$E$10*-1</f>
        <v>-726</v>
      </c>
      <c r="G11" s="29">
        <f>Gastos!$E$10*-1</f>
        <v>-726</v>
      </c>
      <c r="H11" s="29">
        <f>Gastos!$E$10*-1</f>
        <v>-726</v>
      </c>
      <c r="I11" s="29">
        <f>Gastos!$E$10*-1</f>
        <v>-726</v>
      </c>
      <c r="J11" s="29">
        <f>Gastos!$E$10*-1</f>
        <v>-726</v>
      </c>
      <c r="K11" s="29">
        <f>Gastos!$E$10*-1</f>
        <v>-726</v>
      </c>
      <c r="L11" s="29">
        <f>Gastos!$E$10*-1</f>
        <v>-726</v>
      </c>
      <c r="M11" s="30">
        <f>Gastos!$E$10*-1</f>
        <v>-726</v>
      </c>
    </row>
    <row r="12" spans="1:13">
      <c r="A12" s="22" t="s">
        <v>34</v>
      </c>
      <c r="B12" s="25">
        <f>Gastos!$E$11*-1</f>
        <v>-121</v>
      </c>
      <c r="C12" s="29">
        <f>Gastos!$E$11*-1</f>
        <v>-121</v>
      </c>
      <c r="D12" s="29">
        <f>Gastos!$E$11*-1</f>
        <v>-121</v>
      </c>
      <c r="E12" s="29">
        <f>Gastos!$E$11*-1</f>
        <v>-121</v>
      </c>
      <c r="F12" s="29">
        <f>Gastos!$E$11*-1</f>
        <v>-121</v>
      </c>
      <c r="G12" s="29">
        <f>Gastos!$E$11*-1</f>
        <v>-121</v>
      </c>
      <c r="H12" s="29">
        <f>Gastos!$E$11*-1</f>
        <v>-121</v>
      </c>
      <c r="I12" s="29"/>
      <c r="J12" s="29">
        <f>Gastos!$E$11*-1</f>
        <v>-121</v>
      </c>
      <c r="K12" s="29">
        <f>Gastos!$E$11*-1</f>
        <v>-121</v>
      </c>
      <c r="L12" s="29">
        <f>Gastos!$E$11*-1</f>
        <v>-121</v>
      </c>
      <c r="M12" s="30">
        <f>Gastos!$E$11*-1</f>
        <v>-121</v>
      </c>
    </row>
    <row r="13" spans="1:13">
      <c r="A13" s="22" t="s">
        <v>35</v>
      </c>
      <c r="B13" s="17"/>
      <c r="C13" s="18"/>
      <c r="D13" s="29">
        <f>Gastos!E12*-1</f>
        <v>-847</v>
      </c>
      <c r="E13" s="18"/>
      <c r="F13" s="18"/>
      <c r="G13" s="18"/>
      <c r="H13" s="18"/>
      <c r="I13" s="18"/>
      <c r="J13" s="18"/>
      <c r="K13" s="18"/>
      <c r="L13" s="18"/>
      <c r="M13" s="19"/>
    </row>
    <row r="14" spans="1:13">
      <c r="A14" s="22" t="s">
        <v>61</v>
      </c>
      <c r="B14" s="25">
        <f>Gastos!$E$13*-1</f>
        <v>-151.25</v>
      </c>
      <c r="C14" s="29">
        <f>Gastos!$E$13*-1</f>
        <v>-151.25</v>
      </c>
      <c r="D14" s="29">
        <f>Gastos!$E$13*-1</f>
        <v>-151.25</v>
      </c>
      <c r="E14" s="29">
        <f>Gastos!$E$13*-1</f>
        <v>-151.25</v>
      </c>
      <c r="F14" s="29">
        <f>Gastos!$E$13*-1</f>
        <v>-151.25</v>
      </c>
      <c r="G14" s="29">
        <f>Gastos!$E$13*-1</f>
        <v>-151.25</v>
      </c>
      <c r="H14" s="29">
        <f>Gastos!$E$13*-1</f>
        <v>-151.25</v>
      </c>
      <c r="I14" s="29"/>
      <c r="J14" s="29">
        <f>Gastos!$E$13*-1</f>
        <v>-151.25</v>
      </c>
      <c r="K14" s="29">
        <f>Gastos!$E$13*-1</f>
        <v>-151.25</v>
      </c>
      <c r="L14" s="29">
        <f>Gastos!$E$13*-1</f>
        <v>-151.25</v>
      </c>
      <c r="M14" s="30">
        <f>Gastos!$E$13*-1</f>
        <v>-151.25</v>
      </c>
    </row>
    <row r="15" spans="1:13">
      <c r="A15" s="22" t="s">
        <v>63</v>
      </c>
      <c r="B15" s="25">
        <f>Gastos!$E$14*-1</f>
        <v>-72.599999999999994</v>
      </c>
      <c r="C15" s="29"/>
      <c r="D15" s="29"/>
      <c r="E15" s="29"/>
      <c r="F15" s="29">
        <f>Gastos!$E$14*-1</f>
        <v>-72.599999999999994</v>
      </c>
      <c r="G15" s="29"/>
      <c r="H15" s="29"/>
      <c r="I15" s="29"/>
      <c r="J15" s="29">
        <f>Gastos!$E$14*-1</f>
        <v>-72.599999999999994</v>
      </c>
      <c r="K15" s="29"/>
      <c r="L15" s="29"/>
      <c r="M15" s="30"/>
    </row>
    <row r="16" spans="1:13">
      <c r="A16" s="22" t="s">
        <v>64</v>
      </c>
      <c r="B16" s="25"/>
      <c r="C16" s="29"/>
      <c r="D16" s="29"/>
      <c r="E16" s="29"/>
      <c r="F16" s="29"/>
      <c r="G16" s="29"/>
      <c r="H16" s="29"/>
      <c r="I16" s="29"/>
      <c r="J16" s="29">
        <f>Gastos!E15*-1</f>
        <v>-266.2</v>
      </c>
      <c r="K16" s="29"/>
      <c r="L16" s="29"/>
      <c r="M16" s="30"/>
    </row>
    <row r="17" spans="1:13">
      <c r="A17" s="22" t="s">
        <v>67</v>
      </c>
      <c r="B17" s="25">
        <f>Gastos!$E$16*-1</f>
        <v>-121</v>
      </c>
      <c r="C17" s="29">
        <f>Gastos!$E$16*-1</f>
        <v>-121</v>
      </c>
      <c r="D17" s="29">
        <f>Gastos!$E$16*-1</f>
        <v>-121</v>
      </c>
      <c r="E17" s="29">
        <f>Gastos!$E$16*-1</f>
        <v>-121</v>
      </c>
      <c r="F17" s="29">
        <f>Gastos!$E$16*-1</f>
        <v>-121</v>
      </c>
      <c r="G17" s="29">
        <f>Gastos!$E$16*-1</f>
        <v>-121</v>
      </c>
      <c r="H17" s="29">
        <f>Gastos!$E$16*-1</f>
        <v>-121</v>
      </c>
      <c r="I17" s="29">
        <f>Gastos!$E$16*-1</f>
        <v>-121</v>
      </c>
      <c r="J17" s="29">
        <f>Gastos!$E$16*-1</f>
        <v>-121</v>
      </c>
      <c r="K17" s="29">
        <f>Gastos!$E$16*-1</f>
        <v>-121</v>
      </c>
      <c r="L17" s="29">
        <f>Gastos!$E$16*-1</f>
        <v>-121</v>
      </c>
      <c r="M17" s="30">
        <f>Gastos!$E$16*-1</f>
        <v>-121</v>
      </c>
    </row>
    <row r="18" spans="1:13">
      <c r="A18" s="22" t="s">
        <v>68</v>
      </c>
      <c r="B18" s="25"/>
      <c r="C18" s="29">
        <f>Gastos!$E$17*-1</f>
        <v>-96.8</v>
      </c>
      <c r="D18" s="29"/>
      <c r="E18" s="29">
        <f>Gastos!$E$17*-1</f>
        <v>-96.8</v>
      </c>
      <c r="F18" s="29"/>
      <c r="G18" s="29">
        <f>Gastos!$E$17*-1</f>
        <v>-96.8</v>
      </c>
      <c r="H18" s="29"/>
      <c r="I18" s="29">
        <f>Gastos!$E$17*-1</f>
        <v>-96.8</v>
      </c>
      <c r="J18" s="29"/>
      <c r="K18" s="29">
        <f>Gastos!$E$17*-1</f>
        <v>-96.8</v>
      </c>
      <c r="L18" s="29"/>
      <c r="M18" s="30">
        <f>Gastos!$E$17*-1</f>
        <v>-96.8</v>
      </c>
    </row>
    <row r="19" spans="1:13">
      <c r="A19" s="22" t="s">
        <v>70</v>
      </c>
      <c r="B19" s="25">
        <f>Gastos!$E$18*-1</f>
        <v>-24.2</v>
      </c>
      <c r="C19" s="29"/>
      <c r="D19" s="29"/>
      <c r="E19" s="29">
        <f>Gastos!$E$18*-1</f>
        <v>-24.2</v>
      </c>
      <c r="F19" s="29"/>
      <c r="G19" s="29"/>
      <c r="H19" s="29">
        <f>Gastos!$E$18*-1</f>
        <v>-24.2</v>
      </c>
      <c r="I19" s="29"/>
      <c r="J19" s="29"/>
      <c r="K19" s="29">
        <f>Gastos!$E$18*-1</f>
        <v>-24.2</v>
      </c>
      <c r="L19" s="29"/>
      <c r="M19" s="30"/>
    </row>
    <row r="20" spans="1:13">
      <c r="A20" s="23" t="s">
        <v>98</v>
      </c>
      <c r="B20" s="52"/>
      <c r="C20" s="53"/>
      <c r="D20" s="53"/>
      <c r="E20" s="53"/>
      <c r="F20" s="53"/>
      <c r="G20" s="53"/>
      <c r="H20" s="53"/>
      <c r="I20" s="53"/>
      <c r="J20" s="53"/>
      <c r="K20" s="53"/>
      <c r="L20" s="53"/>
      <c r="M20" s="54"/>
    </row>
    <row r="21" spans="1:13">
      <c r="A21" s="22" t="s">
        <v>97</v>
      </c>
      <c r="B21" s="25">
        <f>Gastos!$I$6*-1</f>
        <v>-683.7</v>
      </c>
      <c r="C21" s="29">
        <f>Gastos!$I$6*-1</f>
        <v>-683.7</v>
      </c>
      <c r="D21" s="29">
        <f>Gastos!$I$6*-1</f>
        <v>-683.7</v>
      </c>
      <c r="E21" s="29">
        <f>Gastos!$I$6*-1</f>
        <v>-683.7</v>
      </c>
      <c r="F21" s="29">
        <f>Gastos!$I$6*-1</f>
        <v>-683.7</v>
      </c>
      <c r="G21" s="29">
        <f>Gastos!$I$6*-1</f>
        <v>-683.7</v>
      </c>
      <c r="H21" s="29">
        <f>Gastos!$I$6*-1</f>
        <v>-683.7</v>
      </c>
      <c r="I21" s="29">
        <f>Gastos!$I$6*-1</f>
        <v>-683.7</v>
      </c>
      <c r="J21" s="29">
        <f>Gastos!$I$6*-1</f>
        <v>-683.7</v>
      </c>
      <c r="K21" s="29">
        <f>Gastos!$I$6*-1</f>
        <v>-683.7</v>
      </c>
      <c r="L21" s="29">
        <f>Gastos!$I$6*-1</f>
        <v>-683.7</v>
      </c>
      <c r="M21" s="30">
        <f>Gastos!$I$6*-1</f>
        <v>-683.7</v>
      </c>
    </row>
    <row r="22" spans="1:13">
      <c r="A22" s="22" t="s">
        <v>36</v>
      </c>
      <c r="B22" s="25">
        <f>Gastos!$J$6*-1</f>
        <v>-146</v>
      </c>
      <c r="C22" s="29">
        <f>Gastos!$J$6*-1</f>
        <v>-146</v>
      </c>
      <c r="D22" s="29">
        <f>Gastos!$J$6*-1</f>
        <v>-146</v>
      </c>
      <c r="E22" s="29">
        <f>Gastos!$J$6*-1</f>
        <v>-146</v>
      </c>
      <c r="F22" s="29">
        <f>Gastos!$J$6*-1</f>
        <v>-146</v>
      </c>
      <c r="G22" s="29">
        <f>Gastos!$J$6*-1</f>
        <v>-146</v>
      </c>
      <c r="H22" s="29">
        <f>Gastos!$J$6*-1</f>
        <v>-146</v>
      </c>
      <c r="I22" s="29">
        <f>Gastos!$J$6*-1</f>
        <v>-146</v>
      </c>
      <c r="J22" s="29">
        <f>Gastos!$J$6*-1</f>
        <v>-146</v>
      </c>
      <c r="K22" s="29">
        <f>Gastos!$J$6*-1</f>
        <v>-146</v>
      </c>
      <c r="L22" s="29">
        <f>Gastos!$J$6*-1</f>
        <v>-146</v>
      </c>
      <c r="M22" s="30">
        <f>Gastos!$J$6*-1</f>
        <v>-146</v>
      </c>
    </row>
    <row r="23" spans="1:13">
      <c r="A23" s="22" t="s">
        <v>37</v>
      </c>
      <c r="B23" s="25">
        <f>'Ventas-Compras'!B79*-1</f>
        <v>-1004.2737000000022</v>
      </c>
      <c r="C23" s="18"/>
      <c r="D23" s="18"/>
      <c r="E23" s="29">
        <f>'Ventas-Compras'!C79*-1</f>
        <v>-857.43185000000267</v>
      </c>
      <c r="F23" s="18"/>
      <c r="G23" s="18"/>
      <c r="H23" s="29">
        <f>'Ventas-Compras'!D79*-1</f>
        <v>-1468.6120000000037</v>
      </c>
      <c r="I23" s="18"/>
      <c r="J23" s="18"/>
      <c r="K23" s="29">
        <f>'Ventas-Compras'!E79*-1</f>
        <v>-261.78145000000109</v>
      </c>
      <c r="L23" s="18"/>
      <c r="M23" s="19"/>
    </row>
    <row r="24" spans="1:13">
      <c r="A24" s="22" t="s">
        <v>38</v>
      </c>
      <c r="B24" s="17"/>
      <c r="C24" s="18"/>
      <c r="D24" s="18"/>
      <c r="E24" s="29">
        <f>Gastos!$C$20</f>
        <v>-578.17660778735592</v>
      </c>
      <c r="F24" s="18"/>
      <c r="G24" s="18"/>
      <c r="H24" s="29">
        <f>Gastos!C21</f>
        <v>-1477.562442123243</v>
      </c>
      <c r="I24" s="18"/>
      <c r="J24" s="18"/>
      <c r="K24" s="29">
        <f>Gastos!$C$20</f>
        <v>-578.17660778735592</v>
      </c>
      <c r="L24" s="18"/>
      <c r="M24" s="30">
        <f>Gastos!$C$20</f>
        <v>-578.17660778735592</v>
      </c>
    </row>
    <row r="25" spans="1:13" ht="21.75" thickBot="1">
      <c r="A25" s="24" t="s">
        <v>39</v>
      </c>
      <c r="B25" s="44">
        <f>B6+B8</f>
        <v>361.45794999999998</v>
      </c>
      <c r="C25" s="45">
        <f t="shared" ref="C25:M25" si="3">C6+C8</f>
        <v>1854.7955000000002</v>
      </c>
      <c r="D25" s="45">
        <f t="shared" si="3"/>
        <v>2082.7232000000004</v>
      </c>
      <c r="E25" s="45">
        <f t="shared" si="3"/>
        <v>2173.401042212643</v>
      </c>
      <c r="F25" s="45">
        <f t="shared" si="3"/>
        <v>4324.3147500000014</v>
      </c>
      <c r="G25" s="45">
        <f t="shared" si="3"/>
        <v>3410.9077500000003</v>
      </c>
      <c r="H25" s="45">
        <f t="shared" si="3"/>
        <v>-1463.3824421232457</v>
      </c>
      <c r="I25" s="45">
        <f t="shared" si="3"/>
        <v>-3652.8</v>
      </c>
      <c r="J25" s="45">
        <f t="shared" si="3"/>
        <v>145.60395000000062</v>
      </c>
      <c r="K25" s="45">
        <f t="shared" si="3"/>
        <v>368.19254221264418</v>
      </c>
      <c r="L25" s="45">
        <f t="shared" si="3"/>
        <v>2218.3576000000012</v>
      </c>
      <c r="M25" s="46">
        <f t="shared" si="3"/>
        <v>2165.8258922126424</v>
      </c>
    </row>
    <row r="26" spans="1:13" ht="21">
      <c r="A26" s="15" t="s">
        <v>40</v>
      </c>
      <c r="B26" s="47"/>
      <c r="C26" s="48"/>
      <c r="D26" s="48"/>
      <c r="E26" s="48"/>
      <c r="F26" s="48"/>
      <c r="G26" s="48"/>
      <c r="H26" s="48"/>
      <c r="I26" s="48"/>
      <c r="J26" s="48"/>
      <c r="K26" s="48"/>
      <c r="L26" s="48"/>
      <c r="M26" s="49"/>
    </row>
    <row r="27" spans="1:13" ht="21">
      <c r="A27" s="16" t="s">
        <v>41</v>
      </c>
      <c r="B27" s="17"/>
      <c r="C27" s="18"/>
      <c r="D27" s="18"/>
      <c r="E27" s="18"/>
      <c r="F27" s="18"/>
      <c r="G27" s="18"/>
      <c r="H27" s="18"/>
      <c r="I27" s="18"/>
      <c r="J27" s="18"/>
      <c r="K27" s="18"/>
      <c r="L27" s="18"/>
      <c r="M27" s="19"/>
    </row>
    <row r="28" spans="1:13" ht="21">
      <c r="A28" s="21" t="s">
        <v>42</v>
      </c>
      <c r="B28" s="25">
        <f>'CUADRO DE AMORTIZACION'!$D$26*-1</f>
        <v>-1185.4130212965815</v>
      </c>
      <c r="C28" s="29">
        <f>'CUADRO DE AMORTIZACION'!$D$26*-1</f>
        <v>-1185.4130212965815</v>
      </c>
      <c r="D28" s="29">
        <f>'CUADRO DE AMORTIZACION'!$D$26*-1</f>
        <v>-1185.4130212965815</v>
      </c>
      <c r="E28" s="29">
        <f>'CUADRO DE AMORTIZACION'!$D$26*-1</f>
        <v>-1185.4130212965815</v>
      </c>
      <c r="F28" s="29">
        <f>'CUADRO DE AMORTIZACION'!$D$26*-1</f>
        <v>-1185.4130212965815</v>
      </c>
      <c r="G28" s="29">
        <f>'CUADRO DE AMORTIZACION'!$D$26*-1</f>
        <v>-1185.4130212965815</v>
      </c>
      <c r="H28" s="29">
        <f>'CUADRO DE AMORTIZACION'!$D$26*-1</f>
        <v>-1185.4130212965815</v>
      </c>
      <c r="I28" s="29">
        <f>'CUADRO DE AMORTIZACION'!$D$26*-1</f>
        <v>-1185.4130212965815</v>
      </c>
      <c r="J28" s="29">
        <f>'CUADRO DE AMORTIZACION'!$D$26*-1</f>
        <v>-1185.4130212965815</v>
      </c>
      <c r="K28" s="29">
        <f>'CUADRO DE AMORTIZACION'!$D$26*-1</f>
        <v>-1185.4130212965815</v>
      </c>
      <c r="L28" s="29">
        <f>'CUADRO DE AMORTIZACION'!$D$26*-1</f>
        <v>-1185.4130212965815</v>
      </c>
      <c r="M28" s="30">
        <f>'CUADRO DE AMORTIZACION'!$D$26*-1</f>
        <v>-1185.4130212965815</v>
      </c>
    </row>
    <row r="29" spans="1:13" ht="21.75" thickBot="1">
      <c r="A29" s="24" t="s">
        <v>43</v>
      </c>
      <c r="B29" s="44">
        <f>B27+B28</f>
        <v>-1185.4130212965815</v>
      </c>
      <c r="C29" s="45">
        <f t="shared" ref="C29:M29" si="4">C27+C28</f>
        <v>-1185.4130212965815</v>
      </c>
      <c r="D29" s="45">
        <f t="shared" si="4"/>
        <v>-1185.4130212965815</v>
      </c>
      <c r="E29" s="45">
        <f t="shared" si="4"/>
        <v>-1185.4130212965815</v>
      </c>
      <c r="F29" s="45">
        <f t="shared" si="4"/>
        <v>-1185.4130212965815</v>
      </c>
      <c r="G29" s="45">
        <f t="shared" si="4"/>
        <v>-1185.4130212965815</v>
      </c>
      <c r="H29" s="45">
        <f t="shared" si="4"/>
        <v>-1185.4130212965815</v>
      </c>
      <c r="I29" s="45">
        <f t="shared" si="4"/>
        <v>-1185.4130212965815</v>
      </c>
      <c r="J29" s="45">
        <f t="shared" si="4"/>
        <v>-1185.4130212965815</v>
      </c>
      <c r="K29" s="45">
        <f t="shared" si="4"/>
        <v>-1185.4130212965815</v>
      </c>
      <c r="L29" s="45">
        <f t="shared" si="4"/>
        <v>-1185.4130212965815</v>
      </c>
      <c r="M29" s="46">
        <f t="shared" si="4"/>
        <v>-1185.4130212965815</v>
      </c>
    </row>
    <row r="30" spans="1:13" ht="21">
      <c r="A30" s="15" t="s">
        <v>44</v>
      </c>
      <c r="B30" s="47"/>
      <c r="C30" s="48"/>
      <c r="D30" s="48"/>
      <c r="E30" s="48"/>
      <c r="F30" s="48"/>
      <c r="G30" s="48"/>
      <c r="H30" s="48"/>
      <c r="I30" s="48"/>
      <c r="J30" s="48"/>
      <c r="K30" s="48"/>
      <c r="L30" s="48"/>
      <c r="M30" s="49"/>
    </row>
    <row r="31" spans="1:13" ht="21">
      <c r="A31" s="16" t="s">
        <v>45</v>
      </c>
      <c r="B31" s="17"/>
      <c r="C31" s="18"/>
      <c r="D31" s="18"/>
      <c r="E31" s="18"/>
      <c r="F31" s="18"/>
      <c r="G31" s="18"/>
      <c r="H31" s="18"/>
      <c r="I31" s="18"/>
      <c r="J31" s="18"/>
      <c r="K31" s="18"/>
      <c r="L31" s="18"/>
      <c r="M31" s="19"/>
    </row>
    <row r="32" spans="1:13" ht="21">
      <c r="A32" s="21" t="s">
        <v>46</v>
      </c>
      <c r="B32" s="25"/>
      <c r="C32" s="29"/>
      <c r="D32" s="29"/>
      <c r="E32" s="29"/>
      <c r="F32" s="29"/>
      <c r="G32" s="29"/>
      <c r="H32" s="29"/>
      <c r="I32" s="29"/>
      <c r="J32" s="29"/>
      <c r="K32" s="29"/>
      <c r="L32" s="29"/>
      <c r="M32" s="30"/>
    </row>
    <row r="33" spans="1:13" ht="21.75" thickBot="1">
      <c r="A33" s="24" t="s">
        <v>47</v>
      </c>
      <c r="B33" s="44">
        <f>B31+B32</f>
        <v>0</v>
      </c>
      <c r="C33" s="45">
        <f t="shared" ref="C33:M33" si="5">C31+C32</f>
        <v>0</v>
      </c>
      <c r="D33" s="45">
        <f t="shared" si="5"/>
        <v>0</v>
      </c>
      <c r="E33" s="45">
        <f t="shared" si="5"/>
        <v>0</v>
      </c>
      <c r="F33" s="45">
        <f t="shared" si="5"/>
        <v>0</v>
      </c>
      <c r="G33" s="45">
        <f t="shared" si="5"/>
        <v>0</v>
      </c>
      <c r="H33" s="45">
        <f t="shared" si="5"/>
        <v>0</v>
      </c>
      <c r="I33" s="45">
        <f t="shared" si="5"/>
        <v>0</v>
      </c>
      <c r="J33" s="45">
        <f t="shared" si="5"/>
        <v>0</v>
      </c>
      <c r="K33" s="45">
        <f t="shared" si="5"/>
        <v>0</v>
      </c>
      <c r="L33" s="45">
        <f t="shared" si="5"/>
        <v>0</v>
      </c>
      <c r="M33" s="46">
        <f t="shared" si="5"/>
        <v>0</v>
      </c>
    </row>
    <row r="34" spans="1:13" ht="21.75" thickBot="1">
      <c r="A34" s="14" t="s">
        <v>48</v>
      </c>
      <c r="B34" s="44">
        <f>B4+B25+B29+B33</f>
        <v>476.04492870341846</v>
      </c>
      <c r="C34" s="44">
        <f t="shared" ref="C34:M34" si="6">C4+C25+C29+C33</f>
        <v>1145.4274074068371</v>
      </c>
      <c r="D34" s="44">
        <f t="shared" si="6"/>
        <v>2042.737586110256</v>
      </c>
      <c r="E34" s="44">
        <f t="shared" si="6"/>
        <v>3030.725607026317</v>
      </c>
      <c r="F34" s="44">
        <f t="shared" si="6"/>
        <v>6169.6273357297378</v>
      </c>
      <c r="G34" s="44">
        <f t="shared" si="6"/>
        <v>8395.122064433157</v>
      </c>
      <c r="H34" s="44">
        <f t="shared" si="6"/>
        <v>5746.3266010133302</v>
      </c>
      <c r="I34" s="44">
        <f t="shared" si="6"/>
        <v>908.11357971674852</v>
      </c>
      <c r="J34" s="44">
        <f t="shared" si="6"/>
        <v>-131.69549157983238</v>
      </c>
      <c r="K34" s="44">
        <f t="shared" si="6"/>
        <v>-948.91597066376971</v>
      </c>
      <c r="L34" s="44">
        <f t="shared" si="6"/>
        <v>84.028608039649953</v>
      </c>
      <c r="M34" s="148">
        <f t="shared" si="6"/>
        <v>1064.4414789557109</v>
      </c>
    </row>
    <row r="35" spans="1:13" ht="3" customHeight="1" thickBot="1"/>
    <row r="36" spans="1:13" ht="21.75" thickBot="1">
      <c r="A36" s="14" t="s">
        <v>100</v>
      </c>
      <c r="B36" s="56">
        <f>B34-B4</f>
        <v>-823.95507129658154</v>
      </c>
      <c r="C36" s="56">
        <f t="shared" ref="C36:M36" si="7">C34-C4</f>
        <v>669.38247870341866</v>
      </c>
      <c r="D36" s="56">
        <f t="shared" si="7"/>
        <v>897.31017870341884</v>
      </c>
      <c r="E36" s="56">
        <f t="shared" si="7"/>
        <v>987.98802091606103</v>
      </c>
      <c r="F36" s="56">
        <f t="shared" si="7"/>
        <v>3138.9017287034208</v>
      </c>
      <c r="G36" s="56">
        <f t="shared" si="7"/>
        <v>2225.4947287034192</v>
      </c>
      <c r="H36" s="56">
        <f t="shared" si="7"/>
        <v>-2648.7954634198268</v>
      </c>
      <c r="I36" s="56">
        <f t="shared" si="7"/>
        <v>-4838.2130212965822</v>
      </c>
      <c r="J36" s="56">
        <f t="shared" si="7"/>
        <v>-1039.8090712965809</v>
      </c>
      <c r="K36" s="56">
        <f t="shared" si="7"/>
        <v>-817.22047908393733</v>
      </c>
      <c r="L36" s="56">
        <f t="shared" si="7"/>
        <v>1032.9445787034197</v>
      </c>
      <c r="M36" s="56">
        <f t="shared" si="7"/>
        <v>980.41287091606091</v>
      </c>
    </row>
    <row r="38" spans="1:13">
      <c r="B38" s="55"/>
    </row>
  </sheetData>
  <mergeCells count="1">
    <mergeCell ref="B2:M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79"/>
  <sheetViews>
    <sheetView showGridLines="0" workbookViewId="0">
      <selection activeCell="J8" sqref="J8"/>
    </sheetView>
  </sheetViews>
  <sheetFormatPr baseColWidth="10" defaultRowHeight="15"/>
  <cols>
    <col min="1" max="1" width="38.42578125" bestFit="1" customWidth="1"/>
    <col min="2" max="2" width="11.42578125" style="8"/>
    <col min="4" max="4" width="11.42578125" style="8"/>
  </cols>
  <sheetData>
    <row r="2" spans="1:13">
      <c r="B2" s="157" t="s">
        <v>9</v>
      </c>
      <c r="C2" s="159" t="s">
        <v>8</v>
      </c>
      <c r="D2" s="157" t="s">
        <v>7</v>
      </c>
      <c r="E2" s="155" t="s">
        <v>10</v>
      </c>
      <c r="F2" s="160" t="s">
        <v>8</v>
      </c>
      <c r="G2" s="155" t="s">
        <v>11</v>
      </c>
    </row>
    <row r="3" spans="1:13">
      <c r="A3" s="9" t="s">
        <v>0</v>
      </c>
      <c r="B3" s="158"/>
      <c r="C3" s="158"/>
      <c r="D3" s="158"/>
      <c r="E3" s="156"/>
      <c r="F3" s="156"/>
      <c r="G3" s="156"/>
    </row>
    <row r="4" spans="1:13">
      <c r="A4" s="1" t="s">
        <v>1</v>
      </c>
      <c r="B4" s="5">
        <v>0.95</v>
      </c>
      <c r="C4" s="4">
        <v>0.1</v>
      </c>
      <c r="D4" s="5">
        <f>B4*(1+C4)</f>
        <v>1.0449999999999999</v>
      </c>
      <c r="E4" s="5">
        <v>0.55272727272727273</v>
      </c>
      <c r="F4" s="4">
        <v>0.1</v>
      </c>
      <c r="G4" s="5">
        <f t="shared" ref="G4:G9" si="0">E4*(1+F4)</f>
        <v>0.6080000000000001</v>
      </c>
    </row>
    <row r="5" spans="1:13">
      <c r="A5" s="2" t="s">
        <v>2</v>
      </c>
      <c r="B5" s="6">
        <v>1.27</v>
      </c>
      <c r="C5" s="4">
        <v>0.1</v>
      </c>
      <c r="D5" s="5">
        <f t="shared" ref="D5:D9" si="1">B5*(1+C5)</f>
        <v>1.3970000000000002</v>
      </c>
      <c r="E5" s="6">
        <v>0.73890909090909096</v>
      </c>
      <c r="F5" s="4">
        <v>0.1</v>
      </c>
      <c r="G5" s="5">
        <f t="shared" si="0"/>
        <v>0.81280000000000008</v>
      </c>
    </row>
    <row r="6" spans="1:13">
      <c r="A6" s="3" t="s">
        <v>3</v>
      </c>
      <c r="B6" s="7">
        <v>1.29</v>
      </c>
      <c r="C6" s="4">
        <v>0.1</v>
      </c>
      <c r="D6" s="5">
        <f t="shared" si="1"/>
        <v>1.4190000000000003</v>
      </c>
      <c r="E6" s="7">
        <v>0.5629090909090908</v>
      </c>
      <c r="F6" s="4">
        <v>0.1</v>
      </c>
      <c r="G6" s="5">
        <f t="shared" si="0"/>
        <v>0.61919999999999997</v>
      </c>
    </row>
    <row r="7" spans="1:13">
      <c r="A7" s="3" t="s">
        <v>4</v>
      </c>
      <c r="B7" s="7">
        <v>1.1200000000000001</v>
      </c>
      <c r="C7" s="4">
        <v>0.1</v>
      </c>
      <c r="D7" s="5">
        <f t="shared" si="1"/>
        <v>1.2320000000000002</v>
      </c>
      <c r="E7" s="7">
        <v>0.48872727272727279</v>
      </c>
      <c r="F7" s="4">
        <v>0.1</v>
      </c>
      <c r="G7" s="5">
        <f t="shared" si="0"/>
        <v>0.53760000000000008</v>
      </c>
    </row>
    <row r="8" spans="1:13">
      <c r="A8" s="3" t="s">
        <v>5</v>
      </c>
      <c r="B8" s="7">
        <v>2.4900000000000002</v>
      </c>
      <c r="C8" s="4">
        <v>0.1</v>
      </c>
      <c r="D8" s="5">
        <f t="shared" si="1"/>
        <v>2.7390000000000003</v>
      </c>
      <c r="E8" s="7">
        <v>0.72436363636363643</v>
      </c>
      <c r="F8" s="4">
        <v>0.1</v>
      </c>
      <c r="G8" s="5">
        <f t="shared" si="0"/>
        <v>0.79680000000000017</v>
      </c>
    </row>
    <row r="9" spans="1:13">
      <c r="A9" s="3" t="s">
        <v>6</v>
      </c>
      <c r="B9" s="7">
        <v>2.79</v>
      </c>
      <c r="C9" s="4">
        <v>0.1</v>
      </c>
      <c r="D9" s="5">
        <f t="shared" si="1"/>
        <v>3.0690000000000004</v>
      </c>
      <c r="E9" s="7">
        <v>0.8116363636363636</v>
      </c>
      <c r="F9" s="4">
        <v>0.1</v>
      </c>
      <c r="G9" s="5">
        <f t="shared" si="0"/>
        <v>0.89280000000000004</v>
      </c>
    </row>
    <row r="12" spans="1:13">
      <c r="B12" s="149" t="s">
        <v>24</v>
      </c>
      <c r="C12" s="150"/>
      <c r="D12" s="150"/>
      <c r="E12" s="150"/>
      <c r="F12" s="150"/>
      <c r="G12" s="150"/>
      <c r="H12" s="150"/>
      <c r="I12" s="150"/>
      <c r="J12" s="150"/>
      <c r="K12" s="150"/>
      <c r="L12" s="150"/>
      <c r="M12" s="151"/>
    </row>
    <row r="13" spans="1:13">
      <c r="A13" s="9" t="s">
        <v>0</v>
      </c>
      <c r="B13" s="11" t="s">
        <v>12</v>
      </c>
      <c r="C13" s="11" t="s">
        <v>13</v>
      </c>
      <c r="D13" s="11" t="s">
        <v>14</v>
      </c>
      <c r="E13" s="11" t="s">
        <v>15</v>
      </c>
      <c r="F13" s="11" t="s">
        <v>16</v>
      </c>
      <c r="G13" s="11" t="s">
        <v>17</v>
      </c>
      <c r="H13" s="11" t="s">
        <v>18</v>
      </c>
      <c r="I13" s="11" t="s">
        <v>19</v>
      </c>
      <c r="J13" s="11" t="s">
        <v>20</v>
      </c>
      <c r="K13" s="11" t="s">
        <v>21</v>
      </c>
      <c r="L13" s="11" t="s">
        <v>22</v>
      </c>
      <c r="M13" s="11" t="s">
        <v>23</v>
      </c>
    </row>
    <row r="14" spans="1:13">
      <c r="A14" s="1" t="s">
        <v>1</v>
      </c>
      <c r="B14" s="10">
        <v>1190</v>
      </c>
      <c r="C14" s="10">
        <v>1300</v>
      </c>
      <c r="D14" s="10">
        <v>1520</v>
      </c>
      <c r="E14" s="10">
        <v>1700</v>
      </c>
      <c r="F14" s="10">
        <v>1850</v>
      </c>
      <c r="G14" s="10">
        <v>1650</v>
      </c>
      <c r="H14" s="10">
        <v>1200</v>
      </c>
      <c r="I14" s="10">
        <v>0</v>
      </c>
      <c r="J14" s="10">
        <v>970</v>
      </c>
      <c r="K14" s="10">
        <v>1160</v>
      </c>
      <c r="L14" s="10">
        <v>1360</v>
      </c>
      <c r="M14" s="10">
        <v>1500</v>
      </c>
    </row>
    <row r="15" spans="1:13">
      <c r="A15" s="2" t="s">
        <v>2</v>
      </c>
      <c r="B15" s="10">
        <v>1785</v>
      </c>
      <c r="C15" s="10">
        <v>1950</v>
      </c>
      <c r="D15" s="10">
        <v>2280</v>
      </c>
      <c r="E15" s="10">
        <v>2550</v>
      </c>
      <c r="F15" s="10">
        <v>2775</v>
      </c>
      <c r="G15" s="10">
        <v>2475</v>
      </c>
      <c r="H15" s="10">
        <v>1800</v>
      </c>
      <c r="I15" s="10">
        <v>0</v>
      </c>
      <c r="J15" s="10">
        <v>1455</v>
      </c>
      <c r="K15" s="10">
        <v>1740</v>
      </c>
      <c r="L15" s="10">
        <v>2040</v>
      </c>
      <c r="M15" s="10">
        <v>2250</v>
      </c>
    </row>
    <row r="16" spans="1:13">
      <c r="A16" s="3" t="s">
        <v>3</v>
      </c>
      <c r="B16" s="10">
        <v>624.75</v>
      </c>
      <c r="C16" s="10">
        <v>682.5</v>
      </c>
      <c r="D16" s="10">
        <v>798</v>
      </c>
      <c r="E16" s="10">
        <v>892.5</v>
      </c>
      <c r="F16" s="10">
        <v>971.25</v>
      </c>
      <c r="G16" s="10">
        <v>866.25</v>
      </c>
      <c r="H16" s="10">
        <v>630</v>
      </c>
      <c r="I16" s="10">
        <v>0</v>
      </c>
      <c r="J16" s="10">
        <v>509.25</v>
      </c>
      <c r="K16" s="10">
        <v>609</v>
      </c>
      <c r="L16" s="10">
        <v>714</v>
      </c>
      <c r="M16" s="10">
        <v>787.5</v>
      </c>
    </row>
    <row r="17" spans="1:18">
      <c r="A17" s="3" t="s">
        <v>4</v>
      </c>
      <c r="B17" s="10">
        <v>1160.25</v>
      </c>
      <c r="C17" s="10">
        <v>1267.5</v>
      </c>
      <c r="D17" s="10">
        <v>1482</v>
      </c>
      <c r="E17" s="10">
        <v>1657.5</v>
      </c>
      <c r="F17" s="10">
        <v>1803.75</v>
      </c>
      <c r="G17" s="10">
        <v>1608.75</v>
      </c>
      <c r="H17" s="10">
        <v>1170</v>
      </c>
      <c r="I17" s="10">
        <v>0</v>
      </c>
      <c r="J17" s="10">
        <v>945.75</v>
      </c>
      <c r="K17" s="10">
        <v>1131</v>
      </c>
      <c r="L17" s="10">
        <v>1326</v>
      </c>
      <c r="M17" s="10">
        <v>1462.5</v>
      </c>
    </row>
    <row r="18" spans="1:18">
      <c r="A18" s="3" t="s">
        <v>5</v>
      </c>
      <c r="B18" s="10">
        <v>714</v>
      </c>
      <c r="C18" s="10">
        <v>780</v>
      </c>
      <c r="D18" s="10">
        <v>912</v>
      </c>
      <c r="E18" s="10">
        <v>1020</v>
      </c>
      <c r="F18" s="10">
        <v>1110</v>
      </c>
      <c r="G18" s="10">
        <v>990</v>
      </c>
      <c r="H18" s="10">
        <v>720</v>
      </c>
      <c r="I18" s="10">
        <v>0</v>
      </c>
      <c r="J18" s="10">
        <v>582</v>
      </c>
      <c r="K18" s="10">
        <v>696</v>
      </c>
      <c r="L18" s="10">
        <v>816</v>
      </c>
      <c r="M18" s="10">
        <v>900</v>
      </c>
    </row>
    <row r="19" spans="1:18">
      <c r="A19" s="3" t="s">
        <v>6</v>
      </c>
      <c r="B19" s="10">
        <v>476</v>
      </c>
      <c r="C19" s="10">
        <v>520</v>
      </c>
      <c r="D19" s="10">
        <v>608</v>
      </c>
      <c r="E19" s="10">
        <v>680</v>
      </c>
      <c r="F19" s="10">
        <v>740</v>
      </c>
      <c r="G19" s="10">
        <v>660</v>
      </c>
      <c r="H19" s="10">
        <v>480</v>
      </c>
      <c r="I19" s="10">
        <v>0</v>
      </c>
      <c r="J19" s="10">
        <v>388</v>
      </c>
      <c r="K19" s="10">
        <v>464</v>
      </c>
      <c r="L19" s="10">
        <v>544</v>
      </c>
      <c r="M19" s="10">
        <v>600</v>
      </c>
    </row>
    <row r="20" spans="1:18">
      <c r="B20" s="57">
        <f>SUM(B14:B19)</f>
        <v>5950</v>
      </c>
      <c r="C20" s="57">
        <v>6500</v>
      </c>
      <c r="D20" s="57">
        <v>7600</v>
      </c>
      <c r="E20" s="57">
        <v>8500</v>
      </c>
      <c r="F20" s="57">
        <v>9250</v>
      </c>
      <c r="G20" s="57">
        <v>8250</v>
      </c>
      <c r="H20" s="57">
        <v>6000</v>
      </c>
      <c r="I20" s="57"/>
      <c r="J20" s="57">
        <v>4850</v>
      </c>
      <c r="K20" s="57">
        <v>5800</v>
      </c>
      <c r="L20" s="57">
        <v>6800</v>
      </c>
      <c r="M20" s="57">
        <v>7500</v>
      </c>
    </row>
    <row r="21" spans="1:18">
      <c r="B21" s="149" t="s">
        <v>73</v>
      </c>
      <c r="C21" s="150"/>
      <c r="D21" s="150"/>
      <c r="E21" s="150"/>
      <c r="F21" s="150"/>
      <c r="G21" s="150"/>
      <c r="H21" s="150"/>
      <c r="I21" s="150"/>
      <c r="J21" s="150"/>
      <c r="K21" s="150"/>
      <c r="L21" s="150"/>
      <c r="M21" s="151"/>
    </row>
    <row r="22" spans="1:18">
      <c r="A22" s="9" t="s">
        <v>0</v>
      </c>
      <c r="B22" s="11" t="s">
        <v>12</v>
      </c>
      <c r="C22" s="11" t="s">
        <v>13</v>
      </c>
      <c r="D22" s="11" t="s">
        <v>14</v>
      </c>
      <c r="E22" s="11" t="s">
        <v>15</v>
      </c>
      <c r="F22" s="11" t="s">
        <v>16</v>
      </c>
      <c r="G22" s="11" t="s">
        <v>17</v>
      </c>
      <c r="H22" s="11" t="s">
        <v>18</v>
      </c>
      <c r="I22" s="11" t="s">
        <v>19</v>
      </c>
      <c r="J22" s="11" t="s">
        <v>20</v>
      </c>
      <c r="K22" s="11" t="s">
        <v>21</v>
      </c>
      <c r="L22" s="11" t="s">
        <v>22</v>
      </c>
      <c r="M22" s="11" t="s">
        <v>23</v>
      </c>
    </row>
    <row r="23" spans="1:18">
      <c r="A23" s="1" t="s">
        <v>1</v>
      </c>
      <c r="B23" s="5">
        <f t="shared" ref="B23:M23" si="2">B14*$B$4</f>
        <v>1130.5</v>
      </c>
      <c r="C23" s="5">
        <f t="shared" si="2"/>
        <v>1235</v>
      </c>
      <c r="D23" s="5">
        <f t="shared" si="2"/>
        <v>1444</v>
      </c>
      <c r="E23" s="5">
        <f t="shared" si="2"/>
        <v>1615</v>
      </c>
      <c r="F23" s="5">
        <f t="shared" si="2"/>
        <v>1757.5</v>
      </c>
      <c r="G23" s="5">
        <f t="shared" si="2"/>
        <v>1567.5</v>
      </c>
      <c r="H23" s="5">
        <f t="shared" si="2"/>
        <v>1140</v>
      </c>
      <c r="I23" s="5">
        <f t="shared" si="2"/>
        <v>0</v>
      </c>
      <c r="J23" s="5">
        <f t="shared" si="2"/>
        <v>921.5</v>
      </c>
      <c r="K23" s="5">
        <f t="shared" si="2"/>
        <v>1102</v>
      </c>
      <c r="L23" s="5">
        <f t="shared" si="2"/>
        <v>1292</v>
      </c>
      <c r="M23" s="5">
        <f t="shared" si="2"/>
        <v>1425</v>
      </c>
    </row>
    <row r="24" spans="1:18">
      <c r="A24" s="2" t="s">
        <v>2</v>
      </c>
      <c r="B24" s="5">
        <f t="shared" ref="B24:M24" si="3">B15*$B$5</f>
        <v>2266.9499999999998</v>
      </c>
      <c r="C24" s="5">
        <f t="shared" si="3"/>
        <v>2476.5</v>
      </c>
      <c r="D24" s="5">
        <f t="shared" si="3"/>
        <v>2895.6</v>
      </c>
      <c r="E24" s="5">
        <f t="shared" si="3"/>
        <v>3238.5</v>
      </c>
      <c r="F24" s="5">
        <f t="shared" si="3"/>
        <v>3524.25</v>
      </c>
      <c r="G24" s="5">
        <f t="shared" si="3"/>
        <v>3143.25</v>
      </c>
      <c r="H24" s="5">
        <f t="shared" si="3"/>
        <v>2286</v>
      </c>
      <c r="I24" s="5">
        <f t="shared" si="3"/>
        <v>0</v>
      </c>
      <c r="J24" s="5">
        <f t="shared" si="3"/>
        <v>1847.8500000000001</v>
      </c>
      <c r="K24" s="5">
        <f t="shared" si="3"/>
        <v>2209.8000000000002</v>
      </c>
      <c r="L24" s="5">
        <f t="shared" si="3"/>
        <v>2590.8000000000002</v>
      </c>
      <c r="M24" s="5">
        <f t="shared" si="3"/>
        <v>2857.5</v>
      </c>
    </row>
    <row r="25" spans="1:18">
      <c r="A25" s="3" t="s">
        <v>3</v>
      </c>
      <c r="B25" s="5">
        <f t="shared" ref="B25:M25" si="4">B16*$B$6</f>
        <v>805.92750000000001</v>
      </c>
      <c r="C25" s="5">
        <f t="shared" si="4"/>
        <v>880.42500000000007</v>
      </c>
      <c r="D25" s="5">
        <f t="shared" si="4"/>
        <v>1029.42</v>
      </c>
      <c r="E25" s="5">
        <f t="shared" si="4"/>
        <v>1151.325</v>
      </c>
      <c r="F25" s="5">
        <f t="shared" si="4"/>
        <v>1252.9125000000001</v>
      </c>
      <c r="G25" s="5">
        <f t="shared" si="4"/>
        <v>1117.4625000000001</v>
      </c>
      <c r="H25" s="5">
        <f t="shared" si="4"/>
        <v>812.7</v>
      </c>
      <c r="I25" s="5">
        <f t="shared" si="4"/>
        <v>0</v>
      </c>
      <c r="J25" s="5">
        <f t="shared" si="4"/>
        <v>656.9325</v>
      </c>
      <c r="K25" s="5">
        <f t="shared" si="4"/>
        <v>785.61</v>
      </c>
      <c r="L25" s="5">
        <f t="shared" si="4"/>
        <v>921.06000000000006</v>
      </c>
      <c r="M25" s="5">
        <f t="shared" si="4"/>
        <v>1015.875</v>
      </c>
    </row>
    <row r="26" spans="1:18">
      <c r="A26" s="3" t="s">
        <v>4</v>
      </c>
      <c r="B26" s="5">
        <f t="shared" ref="B26:M26" si="5">B17*$B$7</f>
        <v>1299.48</v>
      </c>
      <c r="C26" s="5">
        <f t="shared" si="5"/>
        <v>1419.6000000000001</v>
      </c>
      <c r="D26" s="5">
        <f t="shared" si="5"/>
        <v>1659.8400000000001</v>
      </c>
      <c r="E26" s="5">
        <f t="shared" si="5"/>
        <v>1856.4</v>
      </c>
      <c r="F26" s="5">
        <f t="shared" si="5"/>
        <v>2020.2000000000003</v>
      </c>
      <c r="G26" s="5">
        <f t="shared" si="5"/>
        <v>1801.8000000000002</v>
      </c>
      <c r="H26" s="5">
        <f t="shared" si="5"/>
        <v>1310.4000000000001</v>
      </c>
      <c r="I26" s="5">
        <f t="shared" si="5"/>
        <v>0</v>
      </c>
      <c r="J26" s="5">
        <f t="shared" si="5"/>
        <v>1059.24</v>
      </c>
      <c r="K26" s="5">
        <f t="shared" si="5"/>
        <v>1266.72</v>
      </c>
      <c r="L26" s="5">
        <f t="shared" si="5"/>
        <v>1485.1200000000001</v>
      </c>
      <c r="M26" s="5">
        <f t="shared" si="5"/>
        <v>1638.0000000000002</v>
      </c>
    </row>
    <row r="27" spans="1:18">
      <c r="A27" s="3" t="s">
        <v>5</v>
      </c>
      <c r="B27" s="5">
        <f t="shared" ref="B27:M27" si="6">B18*$B$8</f>
        <v>1777.8600000000001</v>
      </c>
      <c r="C27" s="5">
        <f t="shared" si="6"/>
        <v>1942.2000000000003</v>
      </c>
      <c r="D27" s="5">
        <f t="shared" si="6"/>
        <v>2270.88</v>
      </c>
      <c r="E27" s="5">
        <f t="shared" si="6"/>
        <v>2539.8000000000002</v>
      </c>
      <c r="F27" s="5">
        <f t="shared" si="6"/>
        <v>2763.9</v>
      </c>
      <c r="G27" s="5">
        <f t="shared" si="6"/>
        <v>2465.1000000000004</v>
      </c>
      <c r="H27" s="5">
        <f t="shared" si="6"/>
        <v>1792.8000000000002</v>
      </c>
      <c r="I27" s="5">
        <f t="shared" si="6"/>
        <v>0</v>
      </c>
      <c r="J27" s="5">
        <f t="shared" si="6"/>
        <v>1449.18</v>
      </c>
      <c r="K27" s="5">
        <f t="shared" si="6"/>
        <v>1733.0400000000002</v>
      </c>
      <c r="L27" s="5">
        <f t="shared" si="6"/>
        <v>2031.8400000000001</v>
      </c>
      <c r="M27" s="5">
        <f t="shared" si="6"/>
        <v>2241</v>
      </c>
    </row>
    <row r="28" spans="1:18">
      <c r="A28" s="3" t="s">
        <v>6</v>
      </c>
      <c r="B28" s="5">
        <f t="shared" ref="B28:M28" si="7">B19*$B$9</f>
        <v>1328.04</v>
      </c>
      <c r="C28" s="5">
        <f t="shared" si="7"/>
        <v>1450.8</v>
      </c>
      <c r="D28" s="5">
        <f t="shared" si="7"/>
        <v>1696.32</v>
      </c>
      <c r="E28" s="5">
        <f t="shared" si="7"/>
        <v>1897.2</v>
      </c>
      <c r="F28" s="5">
        <f t="shared" si="7"/>
        <v>2064.6</v>
      </c>
      <c r="G28" s="5">
        <f t="shared" si="7"/>
        <v>1841.4</v>
      </c>
      <c r="H28" s="5">
        <f t="shared" si="7"/>
        <v>1339.2</v>
      </c>
      <c r="I28" s="5">
        <f t="shared" si="7"/>
        <v>0</v>
      </c>
      <c r="J28" s="5">
        <f t="shared" si="7"/>
        <v>1082.52</v>
      </c>
      <c r="K28" s="5">
        <f t="shared" si="7"/>
        <v>1294.56</v>
      </c>
      <c r="L28" s="5">
        <f t="shared" si="7"/>
        <v>1517.76</v>
      </c>
      <c r="M28" s="5">
        <f t="shared" si="7"/>
        <v>1674</v>
      </c>
    </row>
    <row r="29" spans="1:18" s="60" customFormat="1">
      <c r="A29" s="58" t="s">
        <v>57</v>
      </c>
      <c r="B29" s="59">
        <f>SUM(B23:B28)</f>
        <v>8608.7574999999997</v>
      </c>
      <c r="C29" s="59">
        <f t="shared" ref="C29" si="8">SUM(C23:C28)</f>
        <v>9404.5249999999996</v>
      </c>
      <c r="D29" s="59">
        <f t="shared" ref="D29" si="9">SUM(D23:D28)</f>
        <v>10996.060000000001</v>
      </c>
      <c r="E29" s="59">
        <f t="shared" ref="E29" si="10">SUM(E23:E28)</f>
        <v>12298.225000000002</v>
      </c>
      <c r="F29" s="59">
        <f t="shared" ref="F29" si="11">SUM(F23:F28)</f>
        <v>13383.362500000001</v>
      </c>
      <c r="G29" s="59">
        <f t="shared" ref="G29" si="12">SUM(G23:G28)</f>
        <v>11936.512499999999</v>
      </c>
      <c r="H29" s="59">
        <f t="shared" ref="H29" si="13">SUM(H23:H28)</f>
        <v>8681.1</v>
      </c>
      <c r="I29" s="59">
        <f t="shared" ref="I29" si="14">SUM(I23:I28)</f>
        <v>0</v>
      </c>
      <c r="J29" s="59">
        <f t="shared" ref="J29" si="15">SUM(J23:J28)</f>
        <v>7017.2224999999999</v>
      </c>
      <c r="K29" s="59">
        <f t="shared" ref="K29" si="16">SUM(K23:K28)</f>
        <v>8391.73</v>
      </c>
      <c r="L29" s="59">
        <f t="shared" ref="L29" si="17">SUM(L23:L28)</f>
        <v>9838.58</v>
      </c>
      <c r="M29" s="59">
        <f t="shared" ref="M29" si="18">SUM(M23:M28)</f>
        <v>10851.375</v>
      </c>
      <c r="P29"/>
      <c r="Q29"/>
      <c r="R29"/>
    </row>
    <row r="31" spans="1:18">
      <c r="B31" s="149" t="s">
        <v>25</v>
      </c>
      <c r="C31" s="150"/>
      <c r="D31" s="150"/>
      <c r="E31" s="150"/>
      <c r="F31" s="150"/>
      <c r="G31" s="150"/>
      <c r="H31" s="150"/>
      <c r="I31" s="150"/>
      <c r="J31" s="150"/>
      <c r="K31" s="150"/>
      <c r="L31" s="150"/>
      <c r="M31" s="151"/>
    </row>
    <row r="32" spans="1:18">
      <c r="A32" s="9" t="s">
        <v>0</v>
      </c>
      <c r="B32" s="11" t="s">
        <v>12</v>
      </c>
      <c r="C32" s="11" t="s">
        <v>13</v>
      </c>
      <c r="D32" s="11" t="s">
        <v>14</v>
      </c>
      <c r="E32" s="11" t="s">
        <v>15</v>
      </c>
      <c r="F32" s="11" t="s">
        <v>16</v>
      </c>
      <c r="G32" s="11" t="s">
        <v>17</v>
      </c>
      <c r="H32" s="11" t="s">
        <v>18</v>
      </c>
      <c r="I32" s="11" t="s">
        <v>19</v>
      </c>
      <c r="J32" s="11" t="s">
        <v>20</v>
      </c>
      <c r="K32" s="11" t="s">
        <v>21</v>
      </c>
      <c r="L32" s="11" t="s">
        <v>22</v>
      </c>
      <c r="M32" s="11" t="s">
        <v>23</v>
      </c>
    </row>
    <row r="33" spans="1:18">
      <c r="A33" s="1" t="s">
        <v>1</v>
      </c>
      <c r="B33" s="5">
        <f t="shared" ref="B33:M33" si="19">B14*$D$4</f>
        <v>1243.55</v>
      </c>
      <c r="C33" s="5">
        <f t="shared" si="19"/>
        <v>1358.5</v>
      </c>
      <c r="D33" s="5">
        <f t="shared" si="19"/>
        <v>1588.3999999999999</v>
      </c>
      <c r="E33" s="5">
        <f t="shared" si="19"/>
        <v>1776.4999999999998</v>
      </c>
      <c r="F33" s="5">
        <f t="shared" si="19"/>
        <v>1933.2499999999998</v>
      </c>
      <c r="G33" s="5">
        <f t="shared" si="19"/>
        <v>1724.2499999999998</v>
      </c>
      <c r="H33" s="5">
        <f t="shared" si="19"/>
        <v>1254</v>
      </c>
      <c r="I33" s="5">
        <f t="shared" si="19"/>
        <v>0</v>
      </c>
      <c r="J33" s="5">
        <f t="shared" si="19"/>
        <v>1013.65</v>
      </c>
      <c r="K33" s="5">
        <f t="shared" si="19"/>
        <v>1212.1999999999998</v>
      </c>
      <c r="L33" s="5">
        <f t="shared" si="19"/>
        <v>1421.1999999999998</v>
      </c>
      <c r="M33" s="5">
        <f t="shared" si="19"/>
        <v>1567.5</v>
      </c>
    </row>
    <row r="34" spans="1:18">
      <c r="A34" s="2" t="s">
        <v>2</v>
      </c>
      <c r="B34" s="5">
        <f t="shared" ref="B34:M34" si="20">B15*$D$5</f>
        <v>2493.6450000000004</v>
      </c>
      <c r="C34" s="5">
        <f t="shared" si="20"/>
        <v>2724.1500000000005</v>
      </c>
      <c r="D34" s="5">
        <f t="shared" si="20"/>
        <v>3185.1600000000008</v>
      </c>
      <c r="E34" s="5">
        <f t="shared" si="20"/>
        <v>3562.3500000000008</v>
      </c>
      <c r="F34" s="5">
        <f t="shared" si="20"/>
        <v>3876.6750000000006</v>
      </c>
      <c r="G34" s="5">
        <f t="shared" si="20"/>
        <v>3457.5750000000007</v>
      </c>
      <c r="H34" s="5">
        <f t="shared" si="20"/>
        <v>2514.6000000000004</v>
      </c>
      <c r="I34" s="5">
        <f t="shared" si="20"/>
        <v>0</v>
      </c>
      <c r="J34" s="5">
        <f t="shared" si="20"/>
        <v>2032.6350000000004</v>
      </c>
      <c r="K34" s="5">
        <f t="shared" si="20"/>
        <v>2430.7800000000002</v>
      </c>
      <c r="L34" s="5">
        <f t="shared" si="20"/>
        <v>2849.8800000000006</v>
      </c>
      <c r="M34" s="5">
        <f t="shared" si="20"/>
        <v>3143.2500000000005</v>
      </c>
    </row>
    <row r="35" spans="1:18">
      <c r="A35" s="3" t="s">
        <v>3</v>
      </c>
      <c r="B35" s="5">
        <f t="shared" ref="B35:M35" si="21">B16*$D$6</f>
        <v>886.52025000000015</v>
      </c>
      <c r="C35" s="5">
        <f t="shared" si="21"/>
        <v>968.4675000000002</v>
      </c>
      <c r="D35" s="5">
        <f t="shared" si="21"/>
        <v>1132.3620000000003</v>
      </c>
      <c r="E35" s="5">
        <f t="shared" si="21"/>
        <v>1266.4575000000002</v>
      </c>
      <c r="F35" s="5">
        <f t="shared" si="21"/>
        <v>1378.2037500000004</v>
      </c>
      <c r="G35" s="5">
        <f t="shared" si="21"/>
        <v>1229.2087500000002</v>
      </c>
      <c r="H35" s="5">
        <f t="shared" si="21"/>
        <v>893.97000000000014</v>
      </c>
      <c r="I35" s="5">
        <f t="shared" si="21"/>
        <v>0</v>
      </c>
      <c r="J35" s="5">
        <f t="shared" si="21"/>
        <v>722.62575000000015</v>
      </c>
      <c r="K35" s="5">
        <f t="shared" si="21"/>
        <v>864.17100000000016</v>
      </c>
      <c r="L35" s="5">
        <f t="shared" si="21"/>
        <v>1013.1660000000002</v>
      </c>
      <c r="M35" s="5">
        <f t="shared" si="21"/>
        <v>1117.4625000000003</v>
      </c>
    </row>
    <row r="36" spans="1:18">
      <c r="A36" s="3" t="s">
        <v>4</v>
      </c>
      <c r="B36" s="5">
        <f t="shared" ref="B36:M36" si="22">B17*$D$7</f>
        <v>1429.4280000000003</v>
      </c>
      <c r="C36" s="5">
        <f t="shared" si="22"/>
        <v>1561.5600000000002</v>
      </c>
      <c r="D36" s="5">
        <f t="shared" si="22"/>
        <v>1825.8240000000003</v>
      </c>
      <c r="E36" s="5">
        <f t="shared" si="22"/>
        <v>2042.0400000000004</v>
      </c>
      <c r="F36" s="5">
        <f t="shared" si="22"/>
        <v>2222.2200000000003</v>
      </c>
      <c r="G36" s="5">
        <f t="shared" si="22"/>
        <v>1981.9800000000002</v>
      </c>
      <c r="H36" s="5">
        <f t="shared" si="22"/>
        <v>1441.4400000000003</v>
      </c>
      <c r="I36" s="5">
        <f t="shared" si="22"/>
        <v>0</v>
      </c>
      <c r="J36" s="5">
        <f t="shared" si="22"/>
        <v>1165.1640000000002</v>
      </c>
      <c r="K36" s="5">
        <f t="shared" si="22"/>
        <v>1393.3920000000003</v>
      </c>
      <c r="L36" s="5">
        <f t="shared" si="22"/>
        <v>1633.6320000000003</v>
      </c>
      <c r="M36" s="5">
        <f t="shared" si="22"/>
        <v>1801.8000000000004</v>
      </c>
    </row>
    <row r="37" spans="1:18">
      <c r="A37" s="3" t="s">
        <v>5</v>
      </c>
      <c r="B37" s="5">
        <f t="shared" ref="B37:M37" si="23">B18*$D$8</f>
        <v>1955.6460000000002</v>
      </c>
      <c r="C37" s="5">
        <f t="shared" si="23"/>
        <v>2136.42</v>
      </c>
      <c r="D37" s="5">
        <f t="shared" si="23"/>
        <v>2497.9680000000003</v>
      </c>
      <c r="E37" s="5">
        <f t="shared" si="23"/>
        <v>2793.78</v>
      </c>
      <c r="F37" s="5">
        <f t="shared" si="23"/>
        <v>3040.2900000000004</v>
      </c>
      <c r="G37" s="5">
        <f t="shared" si="23"/>
        <v>2711.61</v>
      </c>
      <c r="H37" s="5">
        <f t="shared" si="23"/>
        <v>1972.0800000000002</v>
      </c>
      <c r="I37" s="5">
        <f t="shared" si="23"/>
        <v>0</v>
      </c>
      <c r="J37" s="5">
        <f t="shared" si="23"/>
        <v>1594.0980000000002</v>
      </c>
      <c r="K37" s="5">
        <f t="shared" si="23"/>
        <v>1906.3440000000003</v>
      </c>
      <c r="L37" s="5">
        <f t="shared" si="23"/>
        <v>2235.0240000000003</v>
      </c>
      <c r="M37" s="5">
        <f t="shared" si="23"/>
        <v>2465.1000000000004</v>
      </c>
    </row>
    <row r="38" spans="1:18">
      <c r="A38" s="3" t="s">
        <v>6</v>
      </c>
      <c r="B38" s="5">
        <f t="shared" ref="B38:M38" si="24">B19*$D$9</f>
        <v>1460.8440000000003</v>
      </c>
      <c r="C38" s="5">
        <f t="shared" si="24"/>
        <v>1595.88</v>
      </c>
      <c r="D38" s="5">
        <f t="shared" si="24"/>
        <v>1865.9520000000002</v>
      </c>
      <c r="E38" s="5">
        <f t="shared" si="24"/>
        <v>2086.92</v>
      </c>
      <c r="F38" s="5">
        <f t="shared" si="24"/>
        <v>2271.0600000000004</v>
      </c>
      <c r="G38" s="5">
        <f t="shared" si="24"/>
        <v>2025.5400000000002</v>
      </c>
      <c r="H38" s="5">
        <f t="shared" si="24"/>
        <v>1473.1200000000001</v>
      </c>
      <c r="I38" s="5">
        <f t="shared" si="24"/>
        <v>0</v>
      </c>
      <c r="J38" s="5">
        <f t="shared" si="24"/>
        <v>1190.7720000000002</v>
      </c>
      <c r="K38" s="5">
        <f t="shared" si="24"/>
        <v>1424.0160000000001</v>
      </c>
      <c r="L38" s="5">
        <f t="shared" si="24"/>
        <v>1669.5360000000003</v>
      </c>
      <c r="M38" s="5">
        <f t="shared" si="24"/>
        <v>1841.4000000000003</v>
      </c>
    </row>
    <row r="39" spans="1:18" s="60" customFormat="1">
      <c r="A39" s="58" t="s">
        <v>57</v>
      </c>
      <c r="B39" s="59">
        <f>SUM(B33:B38)</f>
        <v>9469.6332500000026</v>
      </c>
      <c r="C39" s="59">
        <f t="shared" ref="C39:M39" si="25">SUM(C33:C38)</f>
        <v>10344.977500000001</v>
      </c>
      <c r="D39" s="59">
        <f t="shared" si="25"/>
        <v>12095.666000000001</v>
      </c>
      <c r="E39" s="59">
        <f t="shared" si="25"/>
        <v>13528.047500000002</v>
      </c>
      <c r="F39" s="59">
        <f t="shared" si="25"/>
        <v>14721.698750000003</v>
      </c>
      <c r="G39" s="59">
        <f t="shared" si="25"/>
        <v>13130.163750000002</v>
      </c>
      <c r="H39" s="59">
        <f t="shared" si="25"/>
        <v>9549.2100000000009</v>
      </c>
      <c r="I39" s="59">
        <f t="shared" si="25"/>
        <v>0</v>
      </c>
      <c r="J39" s="59">
        <f t="shared" si="25"/>
        <v>7718.9447500000006</v>
      </c>
      <c r="K39" s="59">
        <f t="shared" si="25"/>
        <v>9230.9030000000002</v>
      </c>
      <c r="L39" s="59">
        <f t="shared" si="25"/>
        <v>10822.438000000002</v>
      </c>
      <c r="M39" s="59">
        <f t="shared" si="25"/>
        <v>11936.512500000001</v>
      </c>
      <c r="Q39"/>
      <c r="R39"/>
    </row>
    <row r="41" spans="1:18">
      <c r="B41" s="152" t="s">
        <v>75</v>
      </c>
      <c r="C41" s="153"/>
      <c r="D41" s="153"/>
      <c r="E41" s="153"/>
      <c r="F41" s="153"/>
      <c r="G41" s="153"/>
      <c r="H41" s="153"/>
      <c r="I41" s="153"/>
      <c r="J41" s="153"/>
      <c r="K41" s="153"/>
      <c r="L41" s="153"/>
      <c r="M41" s="154"/>
    </row>
    <row r="42" spans="1:18">
      <c r="A42" s="9" t="s">
        <v>0</v>
      </c>
      <c r="B42" s="11" t="s">
        <v>12</v>
      </c>
      <c r="C42" s="11" t="s">
        <v>13</v>
      </c>
      <c r="D42" s="11" t="s">
        <v>14</v>
      </c>
      <c r="E42" s="11" t="s">
        <v>15</v>
      </c>
      <c r="F42" s="11" t="s">
        <v>16</v>
      </c>
      <c r="G42" s="11" t="s">
        <v>17</v>
      </c>
      <c r="H42" s="11" t="s">
        <v>18</v>
      </c>
      <c r="I42" s="11" t="s">
        <v>19</v>
      </c>
      <c r="J42" s="11" t="s">
        <v>20</v>
      </c>
      <c r="K42" s="11" t="s">
        <v>21</v>
      </c>
      <c r="L42" s="11" t="s">
        <v>22</v>
      </c>
      <c r="M42" s="11" t="s">
        <v>23</v>
      </c>
    </row>
    <row r="43" spans="1:18">
      <c r="A43" s="1" t="s">
        <v>1</v>
      </c>
      <c r="B43" s="5">
        <f t="shared" ref="B43:M43" si="26">B14*$E$4</f>
        <v>657.74545454545455</v>
      </c>
      <c r="C43" s="5">
        <f t="shared" si="26"/>
        <v>718.5454545454545</v>
      </c>
      <c r="D43" s="5">
        <f t="shared" si="26"/>
        <v>840.14545454545453</v>
      </c>
      <c r="E43" s="5">
        <f t="shared" si="26"/>
        <v>939.63636363636363</v>
      </c>
      <c r="F43" s="5">
        <f t="shared" si="26"/>
        <v>1022.5454545454545</v>
      </c>
      <c r="G43" s="5">
        <f t="shared" si="26"/>
        <v>912</v>
      </c>
      <c r="H43" s="5">
        <f t="shared" si="26"/>
        <v>663.27272727272725</v>
      </c>
      <c r="I43" s="5">
        <f t="shared" si="26"/>
        <v>0</v>
      </c>
      <c r="J43" s="5">
        <f t="shared" si="26"/>
        <v>536.14545454545453</v>
      </c>
      <c r="K43" s="5">
        <f t="shared" si="26"/>
        <v>641.16363636363633</v>
      </c>
      <c r="L43" s="5">
        <f t="shared" si="26"/>
        <v>751.70909090909095</v>
      </c>
      <c r="M43" s="5">
        <f t="shared" si="26"/>
        <v>829.09090909090912</v>
      </c>
    </row>
    <row r="44" spans="1:18">
      <c r="A44" s="2" t="s">
        <v>2</v>
      </c>
      <c r="B44" s="5">
        <f t="shared" ref="B44:M44" si="27">B15*$E$5</f>
        <v>1318.9527272727273</v>
      </c>
      <c r="C44" s="5">
        <f t="shared" si="27"/>
        <v>1440.8727272727274</v>
      </c>
      <c r="D44" s="5">
        <f t="shared" si="27"/>
        <v>1684.7127272727273</v>
      </c>
      <c r="E44" s="5">
        <f t="shared" si="27"/>
        <v>1884.2181818181818</v>
      </c>
      <c r="F44" s="5">
        <f t="shared" si="27"/>
        <v>2050.4727272727273</v>
      </c>
      <c r="G44" s="5">
        <f t="shared" si="27"/>
        <v>1828.8000000000002</v>
      </c>
      <c r="H44" s="5">
        <f t="shared" si="27"/>
        <v>1330.0363636363638</v>
      </c>
      <c r="I44" s="5">
        <f t="shared" si="27"/>
        <v>0</v>
      </c>
      <c r="J44" s="5">
        <f t="shared" si="27"/>
        <v>1075.1127272727274</v>
      </c>
      <c r="K44" s="5">
        <f t="shared" si="27"/>
        <v>1285.7018181818182</v>
      </c>
      <c r="L44" s="5">
        <f t="shared" si="27"/>
        <v>1507.3745454545456</v>
      </c>
      <c r="M44" s="5">
        <f t="shared" si="27"/>
        <v>1662.5454545454547</v>
      </c>
    </row>
    <row r="45" spans="1:18">
      <c r="A45" s="3" t="s">
        <v>3</v>
      </c>
      <c r="B45" s="5">
        <f t="shared" ref="B45:M45" si="28">B16*$E$6</f>
        <v>351.67745454545445</v>
      </c>
      <c r="C45" s="5">
        <f t="shared" si="28"/>
        <v>384.18545454545449</v>
      </c>
      <c r="D45" s="5">
        <f t="shared" si="28"/>
        <v>449.20145454545445</v>
      </c>
      <c r="E45" s="5">
        <f t="shared" si="28"/>
        <v>502.39636363636356</v>
      </c>
      <c r="F45" s="5">
        <f t="shared" si="28"/>
        <v>546.72545454545445</v>
      </c>
      <c r="G45" s="5">
        <f t="shared" si="28"/>
        <v>487.61999999999989</v>
      </c>
      <c r="H45" s="5">
        <f t="shared" si="28"/>
        <v>354.63272727272721</v>
      </c>
      <c r="I45" s="5">
        <f t="shared" si="28"/>
        <v>0</v>
      </c>
      <c r="J45" s="5">
        <f t="shared" si="28"/>
        <v>286.66145454545449</v>
      </c>
      <c r="K45" s="5">
        <f t="shared" si="28"/>
        <v>342.8116363636363</v>
      </c>
      <c r="L45" s="5">
        <f t="shared" si="28"/>
        <v>401.91709090909086</v>
      </c>
      <c r="M45" s="5">
        <f t="shared" si="28"/>
        <v>443.290909090909</v>
      </c>
    </row>
    <row r="46" spans="1:18">
      <c r="A46" s="3" t="s">
        <v>4</v>
      </c>
      <c r="B46" s="5">
        <f t="shared" ref="B46:M46" si="29">B17*$E$7</f>
        <v>567.04581818181828</v>
      </c>
      <c r="C46" s="5">
        <f t="shared" si="29"/>
        <v>619.46181818181822</v>
      </c>
      <c r="D46" s="5">
        <f t="shared" si="29"/>
        <v>724.29381818181832</v>
      </c>
      <c r="E46" s="5">
        <f t="shared" si="29"/>
        <v>810.0654545454546</v>
      </c>
      <c r="F46" s="5">
        <f t="shared" si="29"/>
        <v>881.54181818181826</v>
      </c>
      <c r="G46" s="5">
        <f t="shared" si="29"/>
        <v>786.24000000000012</v>
      </c>
      <c r="H46" s="5">
        <f t="shared" si="29"/>
        <v>571.81090909090915</v>
      </c>
      <c r="I46" s="5">
        <f t="shared" si="29"/>
        <v>0</v>
      </c>
      <c r="J46" s="5">
        <f t="shared" si="29"/>
        <v>462.21381818181823</v>
      </c>
      <c r="K46" s="5">
        <f t="shared" si="29"/>
        <v>552.75054545454554</v>
      </c>
      <c r="L46" s="5">
        <f t="shared" si="29"/>
        <v>648.05236363636368</v>
      </c>
      <c r="M46" s="5">
        <f t="shared" si="29"/>
        <v>714.76363636363646</v>
      </c>
    </row>
    <row r="47" spans="1:18">
      <c r="A47" s="3" t="s">
        <v>5</v>
      </c>
      <c r="B47" s="5">
        <f t="shared" ref="B47:M47" si="30">B18*$E$8</f>
        <v>517.19563636363637</v>
      </c>
      <c r="C47" s="5">
        <f t="shared" si="30"/>
        <v>565.00363636363636</v>
      </c>
      <c r="D47" s="5">
        <f t="shared" si="30"/>
        <v>660.61963636363646</v>
      </c>
      <c r="E47" s="5">
        <f t="shared" si="30"/>
        <v>738.85090909090911</v>
      </c>
      <c r="F47" s="5">
        <f t="shared" si="30"/>
        <v>804.04363636363644</v>
      </c>
      <c r="G47" s="5">
        <f t="shared" si="30"/>
        <v>717.12000000000012</v>
      </c>
      <c r="H47" s="5">
        <f t="shared" si="30"/>
        <v>521.54181818181826</v>
      </c>
      <c r="I47" s="5">
        <f t="shared" si="30"/>
        <v>0</v>
      </c>
      <c r="J47" s="5">
        <f t="shared" si="30"/>
        <v>421.57963636363638</v>
      </c>
      <c r="K47" s="5">
        <f t="shared" si="30"/>
        <v>504.15709090909098</v>
      </c>
      <c r="L47" s="5">
        <f t="shared" si="30"/>
        <v>591.08072727272736</v>
      </c>
      <c r="M47" s="5">
        <f t="shared" si="30"/>
        <v>651.92727272727279</v>
      </c>
    </row>
    <row r="48" spans="1:18">
      <c r="A48" s="3" t="s">
        <v>6</v>
      </c>
      <c r="B48" s="5">
        <f t="shared" ref="B48:M48" si="31">B19*$E$9</f>
        <v>386.33890909090906</v>
      </c>
      <c r="C48" s="5">
        <f t="shared" si="31"/>
        <v>422.05090909090904</v>
      </c>
      <c r="D48" s="5">
        <f t="shared" si="31"/>
        <v>493.47490909090908</v>
      </c>
      <c r="E48" s="5">
        <f t="shared" si="31"/>
        <v>551.91272727272724</v>
      </c>
      <c r="F48" s="5">
        <f t="shared" si="31"/>
        <v>600.6109090909091</v>
      </c>
      <c r="G48" s="5">
        <f t="shared" si="31"/>
        <v>535.67999999999995</v>
      </c>
      <c r="H48" s="5">
        <f t="shared" si="31"/>
        <v>389.58545454545452</v>
      </c>
      <c r="I48" s="5">
        <f t="shared" si="31"/>
        <v>0</v>
      </c>
      <c r="J48" s="5">
        <f t="shared" si="31"/>
        <v>314.91490909090908</v>
      </c>
      <c r="K48" s="5">
        <f t="shared" si="31"/>
        <v>376.59927272727271</v>
      </c>
      <c r="L48" s="5">
        <f t="shared" si="31"/>
        <v>441.5301818181818</v>
      </c>
      <c r="M48" s="5">
        <f t="shared" si="31"/>
        <v>486.98181818181814</v>
      </c>
    </row>
    <row r="49" spans="1:13" s="60" customFormat="1">
      <c r="A49" s="58" t="s">
        <v>57</v>
      </c>
      <c r="B49" s="59">
        <f>SUM(B43:B48)</f>
        <v>3798.9559999999997</v>
      </c>
      <c r="C49" s="59">
        <f t="shared" ref="C49" si="32">SUM(C43:C48)</f>
        <v>4150.12</v>
      </c>
      <c r="D49" s="59">
        <f t="shared" ref="D49" si="33">SUM(D43:D48)</f>
        <v>4852.4480000000003</v>
      </c>
      <c r="E49" s="59">
        <f t="shared" ref="E49" si="34">SUM(E43:E48)</f>
        <v>5427.0800000000008</v>
      </c>
      <c r="F49" s="59">
        <f t="shared" ref="F49" si="35">SUM(F43:F48)</f>
        <v>5905.9400000000005</v>
      </c>
      <c r="G49" s="59">
        <f t="shared" ref="G49" si="36">SUM(G43:G48)</f>
        <v>5267.4600000000009</v>
      </c>
      <c r="H49" s="59">
        <f t="shared" ref="H49" si="37">SUM(H43:H48)</f>
        <v>3830.88</v>
      </c>
      <c r="I49" s="59">
        <f t="shared" ref="I49" si="38">SUM(I43:I48)</f>
        <v>0</v>
      </c>
      <c r="J49" s="59">
        <f t="shared" ref="J49" si="39">SUM(J43:J48)</f>
        <v>3096.6280000000002</v>
      </c>
      <c r="K49" s="59">
        <f t="shared" ref="K49" si="40">SUM(K43:K48)</f>
        <v>3703.1840000000002</v>
      </c>
      <c r="L49" s="59">
        <f t="shared" ref="L49" si="41">SUM(L43:L48)</f>
        <v>4341.6639999999998</v>
      </c>
      <c r="M49" s="59">
        <f t="shared" ref="M49" si="42">SUM(M43:M48)</f>
        <v>4788.6000000000004</v>
      </c>
    </row>
    <row r="50" spans="1:13">
      <c r="B50"/>
      <c r="D50"/>
    </row>
    <row r="51" spans="1:13">
      <c r="B51" s="152" t="s">
        <v>74</v>
      </c>
      <c r="C51" s="153"/>
      <c r="D51" s="153"/>
      <c r="E51" s="153"/>
      <c r="F51" s="153"/>
      <c r="G51" s="153"/>
      <c r="H51" s="153"/>
      <c r="I51" s="153"/>
      <c r="J51" s="153"/>
      <c r="K51" s="153"/>
      <c r="L51" s="153"/>
      <c r="M51" s="154"/>
    </row>
    <row r="52" spans="1:13">
      <c r="A52" s="9" t="s">
        <v>0</v>
      </c>
      <c r="B52" s="11" t="s">
        <v>12</v>
      </c>
      <c r="C52" s="11" t="s">
        <v>13</v>
      </c>
      <c r="D52" s="11" t="s">
        <v>14</v>
      </c>
      <c r="E52" s="11" t="s">
        <v>15</v>
      </c>
      <c r="F52" s="11" t="s">
        <v>16</v>
      </c>
      <c r="G52" s="11" t="s">
        <v>17</v>
      </c>
      <c r="H52" s="11" t="s">
        <v>18</v>
      </c>
      <c r="I52" s="11" t="s">
        <v>19</v>
      </c>
      <c r="J52" s="11" t="s">
        <v>20</v>
      </c>
      <c r="K52" s="11" t="s">
        <v>21</v>
      </c>
      <c r="L52" s="11" t="s">
        <v>22</v>
      </c>
      <c r="M52" s="11" t="s">
        <v>23</v>
      </c>
    </row>
    <row r="53" spans="1:13">
      <c r="A53" s="1" t="s">
        <v>1</v>
      </c>
      <c r="B53" s="5">
        <f t="shared" ref="B53:M53" si="43">B14*$G$4</f>
        <v>723.5200000000001</v>
      </c>
      <c r="C53" s="5">
        <f t="shared" si="43"/>
        <v>790.40000000000009</v>
      </c>
      <c r="D53" s="5">
        <f t="shared" si="43"/>
        <v>924.1600000000002</v>
      </c>
      <c r="E53" s="5">
        <f t="shared" si="43"/>
        <v>1033.6000000000001</v>
      </c>
      <c r="F53" s="5">
        <f t="shared" si="43"/>
        <v>1124.8000000000002</v>
      </c>
      <c r="G53" s="5">
        <f t="shared" si="43"/>
        <v>1003.2000000000002</v>
      </c>
      <c r="H53" s="5">
        <f t="shared" si="43"/>
        <v>729.60000000000014</v>
      </c>
      <c r="I53" s="5">
        <f t="shared" si="43"/>
        <v>0</v>
      </c>
      <c r="J53" s="5">
        <f t="shared" si="43"/>
        <v>589.7600000000001</v>
      </c>
      <c r="K53" s="5">
        <f t="shared" si="43"/>
        <v>705.28000000000009</v>
      </c>
      <c r="L53" s="5">
        <f t="shared" si="43"/>
        <v>826.88000000000011</v>
      </c>
      <c r="M53" s="5">
        <f t="shared" si="43"/>
        <v>912.00000000000011</v>
      </c>
    </row>
    <row r="54" spans="1:13">
      <c r="A54" s="2" t="s">
        <v>2</v>
      </c>
      <c r="B54" s="5">
        <f t="shared" ref="B54:M54" si="44">B15*$G$5</f>
        <v>1450.8480000000002</v>
      </c>
      <c r="C54" s="5">
        <f t="shared" si="44"/>
        <v>1584.9600000000003</v>
      </c>
      <c r="D54" s="5">
        <f t="shared" si="44"/>
        <v>1853.1840000000002</v>
      </c>
      <c r="E54" s="5">
        <f t="shared" si="44"/>
        <v>2072.6400000000003</v>
      </c>
      <c r="F54" s="5">
        <f t="shared" si="44"/>
        <v>2255.5200000000004</v>
      </c>
      <c r="G54" s="5">
        <f t="shared" si="44"/>
        <v>2011.6800000000003</v>
      </c>
      <c r="H54" s="5">
        <f t="shared" si="44"/>
        <v>1463.0400000000002</v>
      </c>
      <c r="I54" s="5">
        <f t="shared" si="44"/>
        <v>0</v>
      </c>
      <c r="J54" s="5">
        <f t="shared" si="44"/>
        <v>1182.624</v>
      </c>
      <c r="K54" s="5">
        <f t="shared" si="44"/>
        <v>1414.2720000000002</v>
      </c>
      <c r="L54" s="5">
        <f t="shared" si="44"/>
        <v>1658.1120000000001</v>
      </c>
      <c r="M54" s="5">
        <f t="shared" si="44"/>
        <v>1828.8000000000002</v>
      </c>
    </row>
    <row r="55" spans="1:13">
      <c r="A55" s="3" t="s">
        <v>3</v>
      </c>
      <c r="B55" s="5">
        <f t="shared" ref="B55:M55" si="45">B16*$G$6</f>
        <v>386.84519999999998</v>
      </c>
      <c r="C55" s="5">
        <f t="shared" si="45"/>
        <v>422.60399999999998</v>
      </c>
      <c r="D55" s="5">
        <f t="shared" si="45"/>
        <v>494.1216</v>
      </c>
      <c r="E55" s="5">
        <f t="shared" si="45"/>
        <v>552.63599999999997</v>
      </c>
      <c r="F55" s="5">
        <f t="shared" si="45"/>
        <v>601.39800000000002</v>
      </c>
      <c r="G55" s="5">
        <f t="shared" si="45"/>
        <v>536.38199999999995</v>
      </c>
      <c r="H55" s="5">
        <f t="shared" si="45"/>
        <v>390.096</v>
      </c>
      <c r="I55" s="5">
        <f t="shared" si="45"/>
        <v>0</v>
      </c>
      <c r="J55" s="5">
        <f t="shared" si="45"/>
        <v>315.32759999999996</v>
      </c>
      <c r="K55" s="5">
        <f t="shared" si="45"/>
        <v>377.09280000000001</v>
      </c>
      <c r="L55" s="5">
        <f t="shared" si="45"/>
        <v>442.10879999999997</v>
      </c>
      <c r="M55" s="5">
        <f t="shared" si="45"/>
        <v>487.62</v>
      </c>
    </row>
    <row r="56" spans="1:13">
      <c r="A56" s="3" t="s">
        <v>4</v>
      </c>
      <c r="B56" s="5">
        <f t="shared" ref="B56:M56" si="46">B17*$G$7</f>
        <v>623.75040000000013</v>
      </c>
      <c r="C56" s="5">
        <f t="shared" si="46"/>
        <v>681.40800000000013</v>
      </c>
      <c r="D56" s="5">
        <f t="shared" si="46"/>
        <v>796.72320000000013</v>
      </c>
      <c r="E56" s="5">
        <f t="shared" si="46"/>
        <v>891.07200000000012</v>
      </c>
      <c r="F56" s="5">
        <f t="shared" si="46"/>
        <v>969.69600000000014</v>
      </c>
      <c r="G56" s="5">
        <f t="shared" si="46"/>
        <v>864.86400000000015</v>
      </c>
      <c r="H56" s="5">
        <f t="shared" si="46"/>
        <v>628.99200000000008</v>
      </c>
      <c r="I56" s="5">
        <f t="shared" si="46"/>
        <v>0</v>
      </c>
      <c r="J56" s="5">
        <f t="shared" si="46"/>
        <v>508.43520000000007</v>
      </c>
      <c r="K56" s="5">
        <f t="shared" si="46"/>
        <v>608.02560000000005</v>
      </c>
      <c r="L56" s="5">
        <f t="shared" si="46"/>
        <v>712.85760000000005</v>
      </c>
      <c r="M56" s="5">
        <f t="shared" si="46"/>
        <v>786.24000000000012</v>
      </c>
    </row>
    <row r="57" spans="1:13">
      <c r="A57" s="3" t="s">
        <v>5</v>
      </c>
      <c r="B57" s="5">
        <f t="shared" ref="B57:M57" si="47">B18*$G$8</f>
        <v>568.91520000000014</v>
      </c>
      <c r="C57" s="5">
        <f t="shared" si="47"/>
        <v>621.50400000000013</v>
      </c>
      <c r="D57" s="5">
        <f t="shared" si="47"/>
        <v>726.68160000000012</v>
      </c>
      <c r="E57" s="5">
        <f t="shared" si="47"/>
        <v>812.73600000000022</v>
      </c>
      <c r="F57" s="5">
        <f t="shared" si="47"/>
        <v>884.44800000000021</v>
      </c>
      <c r="G57" s="5">
        <f t="shared" si="47"/>
        <v>788.83200000000022</v>
      </c>
      <c r="H57" s="5">
        <f t="shared" si="47"/>
        <v>573.69600000000014</v>
      </c>
      <c r="I57" s="5">
        <f t="shared" si="47"/>
        <v>0</v>
      </c>
      <c r="J57" s="5">
        <f t="shared" si="47"/>
        <v>463.7376000000001</v>
      </c>
      <c r="K57" s="5">
        <f t="shared" si="47"/>
        <v>554.57280000000014</v>
      </c>
      <c r="L57" s="5">
        <f t="shared" si="47"/>
        <v>650.18880000000013</v>
      </c>
      <c r="M57" s="5">
        <f t="shared" si="47"/>
        <v>717.12000000000012</v>
      </c>
    </row>
    <row r="58" spans="1:13">
      <c r="A58" s="3" t="s">
        <v>6</v>
      </c>
      <c r="B58" s="5">
        <f t="shared" ref="B58:M58" si="48">B19*$G$9</f>
        <v>424.97280000000001</v>
      </c>
      <c r="C58" s="5">
        <f t="shared" si="48"/>
        <v>464.25600000000003</v>
      </c>
      <c r="D58" s="5">
        <f t="shared" si="48"/>
        <v>542.82240000000002</v>
      </c>
      <c r="E58" s="5">
        <f t="shared" si="48"/>
        <v>607.10400000000004</v>
      </c>
      <c r="F58" s="5">
        <f t="shared" si="48"/>
        <v>660.67200000000003</v>
      </c>
      <c r="G58" s="5">
        <f t="shared" si="48"/>
        <v>589.24800000000005</v>
      </c>
      <c r="H58" s="5">
        <f t="shared" si="48"/>
        <v>428.54400000000004</v>
      </c>
      <c r="I58" s="5">
        <f t="shared" si="48"/>
        <v>0</v>
      </c>
      <c r="J58" s="5">
        <f t="shared" si="48"/>
        <v>346.40640000000002</v>
      </c>
      <c r="K58" s="5">
        <f t="shared" si="48"/>
        <v>414.25920000000002</v>
      </c>
      <c r="L58" s="5">
        <f t="shared" si="48"/>
        <v>485.6832</v>
      </c>
      <c r="M58" s="5">
        <f t="shared" si="48"/>
        <v>535.68000000000006</v>
      </c>
    </row>
    <row r="59" spans="1:13" s="60" customFormat="1">
      <c r="A59" s="58" t="s">
        <v>57</v>
      </c>
      <c r="B59" s="59">
        <f>SUM(B53:B58)</f>
        <v>4178.8516</v>
      </c>
      <c r="C59" s="59">
        <f t="shared" ref="C59" si="49">SUM(C53:C58)</f>
        <v>4565.1320000000005</v>
      </c>
      <c r="D59" s="59">
        <f t="shared" ref="D59" si="50">SUM(D53:D58)</f>
        <v>5337.6928000000007</v>
      </c>
      <c r="E59" s="59">
        <f t="shared" ref="E59" si="51">SUM(E53:E58)</f>
        <v>5969.7880000000005</v>
      </c>
      <c r="F59" s="59">
        <f t="shared" ref="F59" si="52">SUM(F53:F58)</f>
        <v>6496.5340000000015</v>
      </c>
      <c r="G59" s="59">
        <f t="shared" ref="G59" si="53">SUM(G53:G58)</f>
        <v>5794.2060000000019</v>
      </c>
      <c r="H59" s="59">
        <f t="shared" ref="H59" si="54">SUM(H53:H58)</f>
        <v>4213.9680000000008</v>
      </c>
      <c r="I59" s="59">
        <f t="shared" ref="I59" si="55">SUM(I53:I58)</f>
        <v>0</v>
      </c>
      <c r="J59" s="59">
        <f t="shared" ref="J59" si="56">SUM(J53:J58)</f>
        <v>3406.2907999999998</v>
      </c>
      <c r="K59" s="59">
        <f t="shared" ref="K59" si="57">SUM(K53:K58)</f>
        <v>4073.5023999999999</v>
      </c>
      <c r="L59" s="59">
        <f t="shared" ref="L59" si="58">SUM(L53:L58)</f>
        <v>4775.8304000000007</v>
      </c>
      <c r="M59" s="59">
        <f t="shared" ref="M59" si="59">SUM(M53:M58)</f>
        <v>5267.4600000000009</v>
      </c>
    </row>
    <row r="62" spans="1:13">
      <c r="A62" s="66" t="s">
        <v>72</v>
      </c>
      <c r="B62" s="61">
        <f t="shared" ref="B62:H62" si="60">B39-B29</f>
        <v>860.87575000000288</v>
      </c>
      <c r="C62" s="61">
        <f t="shared" si="60"/>
        <v>940.45250000000124</v>
      </c>
      <c r="D62" s="61">
        <f t="shared" si="60"/>
        <v>1099.6059999999998</v>
      </c>
      <c r="E62" s="61">
        <f t="shared" si="60"/>
        <v>1229.8225000000002</v>
      </c>
      <c r="F62" s="61">
        <f t="shared" si="60"/>
        <v>1338.3362500000021</v>
      </c>
      <c r="G62" s="61">
        <f t="shared" si="60"/>
        <v>1193.6512500000026</v>
      </c>
      <c r="H62" s="61">
        <f t="shared" si="60"/>
        <v>868.11000000000058</v>
      </c>
      <c r="I62" s="61"/>
      <c r="J62" s="61">
        <f>J39-J29</f>
        <v>701.72225000000071</v>
      </c>
      <c r="K62" s="61">
        <f>K39-K29</f>
        <v>839.17300000000068</v>
      </c>
      <c r="L62" s="61">
        <f>L39-L29</f>
        <v>983.85800000000199</v>
      </c>
      <c r="M62" s="61">
        <f>M39-M29</f>
        <v>1085.1375000000007</v>
      </c>
    </row>
    <row r="63" spans="1:13">
      <c r="B63" s="12"/>
      <c r="C63" s="12"/>
      <c r="D63" s="12"/>
      <c r="E63" s="12"/>
      <c r="F63" s="12"/>
      <c r="G63" s="12"/>
      <c r="H63" s="12"/>
      <c r="I63" s="12"/>
      <c r="J63" s="12"/>
      <c r="K63" s="12"/>
      <c r="L63" s="12"/>
      <c r="M63" s="12"/>
    </row>
    <row r="64" spans="1:13">
      <c r="A64" s="66" t="s">
        <v>101</v>
      </c>
      <c r="B64" s="61">
        <f>SUM(B65:B74)</f>
        <v>590.94560000000035</v>
      </c>
      <c r="C64" s="61">
        <f t="shared" ref="C64:M64" si="61">SUM(C65:C74)</f>
        <v>626.06200000000058</v>
      </c>
      <c r="D64" s="61">
        <f t="shared" si="61"/>
        <v>826.4948000000004</v>
      </c>
      <c r="E64" s="61">
        <f t="shared" si="61"/>
        <v>757.95799999999963</v>
      </c>
      <c r="F64" s="61">
        <f t="shared" si="61"/>
        <v>797.44400000000098</v>
      </c>
      <c r="G64" s="61">
        <f t="shared" si="61"/>
        <v>737.79600000000096</v>
      </c>
      <c r="H64" s="61">
        <f t="shared" si="61"/>
        <v>581.53800000000069</v>
      </c>
      <c r="I64" s="61">
        <f t="shared" si="61"/>
        <v>163.80000000000001</v>
      </c>
      <c r="J64" s="61">
        <f t="shared" si="61"/>
        <v>562.71279999999956</v>
      </c>
      <c r="K64" s="61">
        <f t="shared" si="61"/>
        <v>585.56839999999966</v>
      </c>
      <c r="L64" s="61">
        <f t="shared" si="61"/>
        <v>628.41640000000098</v>
      </c>
      <c r="M64" s="61">
        <f t="shared" si="61"/>
        <v>689.91000000000054</v>
      </c>
    </row>
    <row r="65" spans="1:13">
      <c r="A65" s="62" t="s">
        <v>31</v>
      </c>
      <c r="B65" s="63">
        <f t="shared" ref="B65:H65" si="62">B59-B49</f>
        <v>379.89560000000029</v>
      </c>
      <c r="C65" s="63">
        <f t="shared" si="62"/>
        <v>415.01200000000063</v>
      </c>
      <c r="D65" s="63">
        <f t="shared" si="62"/>
        <v>485.2448000000004</v>
      </c>
      <c r="E65" s="63">
        <f t="shared" si="62"/>
        <v>542.70799999999963</v>
      </c>
      <c r="F65" s="63">
        <f t="shared" si="62"/>
        <v>590.59400000000096</v>
      </c>
      <c r="G65" s="63">
        <f t="shared" si="62"/>
        <v>526.746000000001</v>
      </c>
      <c r="H65" s="63">
        <f t="shared" si="62"/>
        <v>383.08800000000065</v>
      </c>
      <c r="I65" s="63"/>
      <c r="J65" s="63">
        <f>J59-J49</f>
        <v>309.66279999999961</v>
      </c>
      <c r="K65" s="63">
        <f>K59-K49</f>
        <v>370.31839999999966</v>
      </c>
      <c r="L65" s="63">
        <f>L59-L49</f>
        <v>434.16640000000098</v>
      </c>
      <c r="M65" s="63">
        <f>M59-M49</f>
        <v>478.86000000000058</v>
      </c>
    </row>
    <row r="66" spans="1:13">
      <c r="A66" s="62" t="s">
        <v>103</v>
      </c>
      <c r="B66" s="63">
        <f>Gastos!$F$10</f>
        <v>126</v>
      </c>
      <c r="C66" s="63">
        <f>Gastos!$F$10</f>
        <v>126</v>
      </c>
      <c r="D66" s="63">
        <f>Gastos!$F$10</f>
        <v>126</v>
      </c>
      <c r="E66" s="63">
        <f>Gastos!$F$10</f>
        <v>126</v>
      </c>
      <c r="F66" s="63">
        <f>Gastos!$F$10</f>
        <v>126</v>
      </c>
      <c r="G66" s="63">
        <f>Gastos!$F$10</f>
        <v>126</v>
      </c>
      <c r="H66" s="63">
        <f>Gastos!$F$10</f>
        <v>126</v>
      </c>
      <c r="I66" s="63">
        <f>Gastos!$F$10</f>
        <v>126</v>
      </c>
      <c r="J66" s="63">
        <f>Gastos!$F$10</f>
        <v>126</v>
      </c>
      <c r="K66" s="63">
        <f>Gastos!$F$10</f>
        <v>126</v>
      </c>
      <c r="L66" s="63">
        <f>Gastos!$F$10</f>
        <v>126</v>
      </c>
      <c r="M66" s="63">
        <f>Gastos!$F$10</f>
        <v>126</v>
      </c>
    </row>
    <row r="67" spans="1:13">
      <c r="A67" s="62" t="s">
        <v>104</v>
      </c>
      <c r="B67" s="63">
        <f>Gastos!$F$11</f>
        <v>21</v>
      </c>
      <c r="C67" s="63">
        <f>Gastos!$F$11</f>
        <v>21</v>
      </c>
      <c r="D67" s="63">
        <f>Gastos!$F$11</f>
        <v>21</v>
      </c>
      <c r="E67" s="63">
        <f>Gastos!$F$11</f>
        <v>21</v>
      </c>
      <c r="F67" s="63">
        <f>Gastos!$F$11</f>
        <v>21</v>
      </c>
      <c r="G67" s="63">
        <f>Gastos!$F$11</f>
        <v>21</v>
      </c>
      <c r="H67" s="63">
        <f>Gastos!$F$11</f>
        <v>21</v>
      </c>
      <c r="I67" s="63"/>
      <c r="J67" s="63">
        <f>Gastos!$F$11</f>
        <v>21</v>
      </c>
      <c r="K67" s="63">
        <f>Gastos!$F$11</f>
        <v>21</v>
      </c>
      <c r="L67" s="63">
        <f>Gastos!$F$11</f>
        <v>21</v>
      </c>
      <c r="M67" s="63">
        <f>Gastos!$F$11</f>
        <v>21</v>
      </c>
    </row>
    <row r="68" spans="1:13">
      <c r="A68" s="62" t="s">
        <v>35</v>
      </c>
      <c r="B68" s="63"/>
      <c r="C68" s="63"/>
      <c r="D68" s="63">
        <f>Gastos!F12</f>
        <v>147</v>
      </c>
      <c r="E68" s="63"/>
      <c r="F68" s="63"/>
      <c r="G68" s="63"/>
      <c r="H68" s="63"/>
      <c r="I68" s="63"/>
      <c r="J68" s="63"/>
      <c r="K68" s="63"/>
      <c r="L68" s="63"/>
      <c r="M68" s="63"/>
    </row>
    <row r="69" spans="1:13">
      <c r="A69" s="62" t="s">
        <v>61</v>
      </c>
      <c r="B69" s="63">
        <f>Gastos!$F$13</f>
        <v>26.25</v>
      </c>
      <c r="C69" s="63">
        <f>Gastos!$F$13</f>
        <v>26.25</v>
      </c>
      <c r="D69" s="63">
        <f>Gastos!$F$13</f>
        <v>26.25</v>
      </c>
      <c r="E69" s="63">
        <f>Gastos!$F$13</f>
        <v>26.25</v>
      </c>
      <c r="F69" s="63">
        <f>Gastos!$F$13</f>
        <v>26.25</v>
      </c>
      <c r="G69" s="63">
        <f>Gastos!$F$13</f>
        <v>26.25</v>
      </c>
      <c r="H69" s="63">
        <f>Gastos!$F$13</f>
        <v>26.25</v>
      </c>
      <c r="I69" s="63"/>
      <c r="J69" s="63">
        <f>Gastos!$F$13</f>
        <v>26.25</v>
      </c>
      <c r="K69" s="63">
        <f>Gastos!$F$13</f>
        <v>26.25</v>
      </c>
      <c r="L69" s="63">
        <f>Gastos!$F$13</f>
        <v>26.25</v>
      </c>
      <c r="M69" s="63">
        <f>Gastos!$F$13</f>
        <v>26.25</v>
      </c>
    </row>
    <row r="70" spans="1:13">
      <c r="A70" s="62" t="s">
        <v>105</v>
      </c>
      <c r="B70" s="63">
        <f>Gastos!$F$14</f>
        <v>12.599999999999994</v>
      </c>
      <c r="C70" s="63"/>
      <c r="D70" s="63"/>
      <c r="E70" s="63"/>
      <c r="F70" s="63">
        <f>Gastos!$F$14</f>
        <v>12.599999999999994</v>
      </c>
      <c r="G70" s="63"/>
      <c r="H70" s="63"/>
      <c r="I70" s="63"/>
      <c r="J70" s="63">
        <f>Gastos!$F$14</f>
        <v>12.599999999999994</v>
      </c>
      <c r="K70" s="63"/>
      <c r="L70" s="63"/>
      <c r="M70" s="63"/>
    </row>
    <row r="71" spans="1:13">
      <c r="A71" s="62" t="s">
        <v>64</v>
      </c>
      <c r="B71" s="63"/>
      <c r="C71" s="63"/>
      <c r="D71" s="63"/>
      <c r="E71" s="63"/>
      <c r="F71" s="63"/>
      <c r="G71" s="63"/>
      <c r="H71" s="63"/>
      <c r="I71" s="63"/>
      <c r="J71" s="63">
        <f>Gastos!F15</f>
        <v>46.199999999999989</v>
      </c>
      <c r="K71" s="63"/>
      <c r="L71" s="63"/>
      <c r="M71" s="63"/>
    </row>
    <row r="72" spans="1:13">
      <c r="A72" s="62" t="s">
        <v>67</v>
      </c>
      <c r="B72" s="63">
        <f>Gastos!$F$16</f>
        <v>21</v>
      </c>
      <c r="C72" s="63">
        <f>Gastos!$F$16</f>
        <v>21</v>
      </c>
      <c r="D72" s="63">
        <f>Gastos!$F$16</f>
        <v>21</v>
      </c>
      <c r="E72" s="63">
        <f>Gastos!$F$16</f>
        <v>21</v>
      </c>
      <c r="F72" s="63">
        <f>Gastos!$F$16</f>
        <v>21</v>
      </c>
      <c r="G72" s="63">
        <f>Gastos!$F$16</f>
        <v>21</v>
      </c>
      <c r="H72" s="63">
        <f>Gastos!$F$16</f>
        <v>21</v>
      </c>
      <c r="I72" s="63">
        <f>Gastos!$F$16</f>
        <v>21</v>
      </c>
      <c r="J72" s="63">
        <f>Gastos!$F$16</f>
        <v>21</v>
      </c>
      <c r="K72" s="63">
        <f>Gastos!$F$16</f>
        <v>21</v>
      </c>
      <c r="L72" s="63">
        <f>Gastos!$F$16</f>
        <v>21</v>
      </c>
      <c r="M72" s="63">
        <f>Gastos!$F$16</f>
        <v>21</v>
      </c>
    </row>
    <row r="73" spans="1:13">
      <c r="A73" s="62" t="s">
        <v>68</v>
      </c>
      <c r="B73" s="63"/>
      <c r="C73" s="63">
        <f>Gastos!$F$17</f>
        <v>16.799999999999997</v>
      </c>
      <c r="D73" s="63"/>
      <c r="E73" s="63">
        <f>Gastos!$F$17</f>
        <v>16.799999999999997</v>
      </c>
      <c r="F73" s="63"/>
      <c r="G73" s="63">
        <f>Gastos!$F$17</f>
        <v>16.799999999999997</v>
      </c>
      <c r="H73" s="63"/>
      <c r="I73" s="63">
        <f>Gastos!$F$17</f>
        <v>16.799999999999997</v>
      </c>
      <c r="J73" s="63"/>
      <c r="K73" s="63">
        <f>Gastos!$F$17</f>
        <v>16.799999999999997</v>
      </c>
      <c r="L73" s="63"/>
      <c r="M73" s="63">
        <f>Gastos!$F$17</f>
        <v>16.799999999999997</v>
      </c>
    </row>
    <row r="74" spans="1:13">
      <c r="A74" s="62" t="s">
        <v>70</v>
      </c>
      <c r="B74" s="63">
        <f>Gastos!$F$18</f>
        <v>4.1999999999999993</v>
      </c>
      <c r="C74" s="63"/>
      <c r="D74" s="63"/>
      <c r="E74" s="63">
        <f>Gastos!$F$18</f>
        <v>4.1999999999999993</v>
      </c>
      <c r="F74" s="63"/>
      <c r="G74" s="63"/>
      <c r="H74" s="63">
        <f>Gastos!$F$18</f>
        <v>4.1999999999999993</v>
      </c>
      <c r="I74" s="63"/>
      <c r="J74" s="63"/>
      <c r="K74" s="63">
        <f>Gastos!$F$18</f>
        <v>4.1999999999999993</v>
      </c>
      <c r="L74" s="63"/>
      <c r="M74" s="63"/>
    </row>
    <row r="76" spans="1:13">
      <c r="A76" s="60" t="s">
        <v>102</v>
      </c>
      <c r="B76" s="8" t="s">
        <v>12</v>
      </c>
      <c r="C76" s="8" t="s">
        <v>15</v>
      </c>
      <c r="D76" s="8" t="s">
        <v>18</v>
      </c>
      <c r="E76" s="8" t="s">
        <v>21</v>
      </c>
    </row>
    <row r="77" spans="1:13">
      <c r="A77" t="s">
        <v>72</v>
      </c>
      <c r="B77" s="6">
        <f>SUM(K62:M62)</f>
        <v>2908.1685000000034</v>
      </c>
      <c r="C77" s="6">
        <f>SUM('Ventas-Compras'!B62:D62)</f>
        <v>2900.9342500000039</v>
      </c>
      <c r="D77" s="6">
        <f>SUM('Ventas-Compras'!E62:G62)</f>
        <v>3761.8100000000049</v>
      </c>
      <c r="E77" s="6">
        <f>SUM(H62:J62)</f>
        <v>1569.8322500000013</v>
      </c>
    </row>
    <row r="78" spans="1:13">
      <c r="A78" t="s">
        <v>76</v>
      </c>
      <c r="B78" s="6">
        <f>SUM(K64:M64)*-1</f>
        <v>-1903.8948000000012</v>
      </c>
      <c r="C78" s="6">
        <f>SUM(B64:D64)*-1</f>
        <v>-2043.5024000000012</v>
      </c>
      <c r="D78" s="6">
        <f>SUM(E64:G64)*-1</f>
        <v>-2293.1980000000012</v>
      </c>
      <c r="E78" s="6">
        <f>SUM(H64:J64)*-1</f>
        <v>-1308.0508000000002</v>
      </c>
    </row>
    <row r="79" spans="1:13">
      <c r="A79" s="65" t="s">
        <v>77</v>
      </c>
      <c r="B79" s="64">
        <f>B77+B78</f>
        <v>1004.2737000000022</v>
      </c>
      <c r="C79" s="64">
        <f t="shared" ref="C79:E79" si="63">C77+C78</f>
        <v>857.43185000000267</v>
      </c>
      <c r="D79" s="64">
        <f t="shared" si="63"/>
        <v>1468.6120000000037</v>
      </c>
      <c r="E79" s="64">
        <f t="shared" si="63"/>
        <v>261.78145000000109</v>
      </c>
    </row>
  </sheetData>
  <mergeCells count="11">
    <mergeCell ref="G2:G3"/>
    <mergeCell ref="B2:B3"/>
    <mergeCell ref="C2:C3"/>
    <mergeCell ref="D2:D3"/>
    <mergeCell ref="E2:E3"/>
    <mergeCell ref="F2:F3"/>
    <mergeCell ref="B12:M12"/>
    <mergeCell ref="B31:M31"/>
    <mergeCell ref="B51:M51"/>
    <mergeCell ref="B21:M21"/>
    <mergeCell ref="B41:M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1"/>
  <sheetViews>
    <sheetView showGridLines="0" workbookViewId="0">
      <selection activeCell="K26" sqref="K26"/>
    </sheetView>
  </sheetViews>
  <sheetFormatPr baseColWidth="10" defaultRowHeight="15"/>
  <cols>
    <col min="2" max="2" width="34.85546875" bestFit="1" customWidth="1"/>
    <col min="3" max="6" width="12.7109375" customWidth="1"/>
    <col min="7" max="7" width="0.5703125" customWidth="1"/>
    <col min="12" max="12" width="13.85546875" customWidth="1"/>
    <col min="13" max="14" width="17.7109375" customWidth="1"/>
  </cols>
  <sheetData>
    <row r="2" spans="2:13">
      <c r="D2" s="31" t="s">
        <v>52</v>
      </c>
      <c r="E2" s="31" t="s">
        <v>53</v>
      </c>
      <c r="H2" s="31" t="s">
        <v>52</v>
      </c>
      <c r="I2" s="35" t="s">
        <v>56</v>
      </c>
      <c r="J2" s="35" t="s">
        <v>56</v>
      </c>
    </row>
    <row r="3" spans="2:13">
      <c r="B3" s="60" t="s">
        <v>32</v>
      </c>
      <c r="C3" s="33" t="s">
        <v>49</v>
      </c>
      <c r="D3" s="32" t="s">
        <v>51</v>
      </c>
      <c r="E3" s="32" t="s">
        <v>36</v>
      </c>
      <c r="F3" s="34" t="s">
        <v>54</v>
      </c>
      <c r="H3" s="32" t="s">
        <v>55</v>
      </c>
      <c r="I3" s="36" t="s">
        <v>50</v>
      </c>
      <c r="J3" s="36" t="s">
        <v>36</v>
      </c>
      <c r="K3" s="161" t="s">
        <v>113</v>
      </c>
      <c r="L3" s="162"/>
      <c r="M3" s="163"/>
    </row>
    <row r="4" spans="2:13">
      <c r="B4" s="2" t="s">
        <v>109</v>
      </c>
      <c r="C4" s="6">
        <v>1200</v>
      </c>
      <c r="D4" s="6">
        <f>C4*0.058*-1</f>
        <v>-69.600000000000009</v>
      </c>
      <c r="E4" s="6">
        <f>C4*0.09*-1</f>
        <v>-108</v>
      </c>
      <c r="F4" s="6">
        <f>C4+SUM(D4:E4)</f>
        <v>1022.4</v>
      </c>
      <c r="H4" s="6">
        <f>C4*0.26</f>
        <v>312</v>
      </c>
      <c r="I4" s="6">
        <f>D4*-1+H4</f>
        <v>381.6</v>
      </c>
      <c r="J4" s="6">
        <f>E4*-1</f>
        <v>108</v>
      </c>
      <c r="K4" s="70" t="s">
        <v>111</v>
      </c>
      <c r="L4" s="71"/>
      <c r="M4" s="72"/>
    </row>
    <row r="5" spans="2:13">
      <c r="B5" s="2" t="s">
        <v>96</v>
      </c>
      <c r="C5" s="6">
        <v>950</v>
      </c>
      <c r="D5" s="6">
        <f>C5*0.058*-1</f>
        <v>-55.1</v>
      </c>
      <c r="E5" s="6">
        <f>C5*0.04*-1</f>
        <v>-38</v>
      </c>
      <c r="F5" s="6">
        <f>C5+SUM(D5:E5)</f>
        <v>856.9</v>
      </c>
      <c r="H5" s="6">
        <f>C5*0.26</f>
        <v>247</v>
      </c>
      <c r="I5" s="6">
        <f>D5*-1+H5</f>
        <v>302.10000000000002</v>
      </c>
      <c r="J5" s="6">
        <f>E5*-1</f>
        <v>38</v>
      </c>
      <c r="K5" s="73" t="s">
        <v>112</v>
      </c>
      <c r="L5" s="74"/>
      <c r="M5" s="75"/>
    </row>
    <row r="6" spans="2:13">
      <c r="B6" s="76" t="s">
        <v>57</v>
      </c>
      <c r="C6" s="61">
        <f>C4+C5</f>
        <v>2150</v>
      </c>
      <c r="D6" s="61">
        <f t="shared" ref="D6:J6" si="0">D4+D5</f>
        <v>-124.70000000000002</v>
      </c>
      <c r="E6" s="61">
        <f t="shared" si="0"/>
        <v>-146</v>
      </c>
      <c r="F6" s="61">
        <f t="shared" si="0"/>
        <v>1879.3</v>
      </c>
      <c r="G6" s="60"/>
      <c r="H6" s="61">
        <f t="shared" si="0"/>
        <v>559</v>
      </c>
      <c r="I6" s="61">
        <f t="shared" si="0"/>
        <v>683.7</v>
      </c>
      <c r="J6" s="61">
        <f t="shared" si="0"/>
        <v>146</v>
      </c>
    </row>
    <row r="9" spans="2:13">
      <c r="B9" s="60" t="s">
        <v>107</v>
      </c>
      <c r="C9" s="33" t="s">
        <v>59</v>
      </c>
      <c r="D9" s="33" t="s">
        <v>58</v>
      </c>
      <c r="E9" s="33" t="s">
        <v>60</v>
      </c>
      <c r="F9" s="11" t="s">
        <v>37</v>
      </c>
      <c r="H9" s="161" t="s">
        <v>113</v>
      </c>
      <c r="I9" s="162"/>
      <c r="J9" s="162"/>
      <c r="K9" s="162"/>
      <c r="L9" s="162"/>
      <c r="M9" s="163"/>
    </row>
    <row r="10" spans="2:13">
      <c r="B10" s="2" t="s">
        <v>33</v>
      </c>
      <c r="C10" s="6">
        <v>600</v>
      </c>
      <c r="D10" s="37">
        <v>0.21</v>
      </c>
      <c r="E10" s="6">
        <f t="shared" ref="E10:E18" si="1">C10*(1+D10)</f>
        <v>726</v>
      </c>
      <c r="F10" s="6">
        <f>E10-C10</f>
        <v>126</v>
      </c>
      <c r="H10" s="67" t="s">
        <v>108</v>
      </c>
      <c r="I10" s="68"/>
      <c r="J10" s="68"/>
      <c r="K10" s="68"/>
      <c r="L10" s="68"/>
      <c r="M10" s="69"/>
    </row>
    <row r="11" spans="2:13">
      <c r="B11" s="2" t="s">
        <v>34</v>
      </c>
      <c r="C11" s="6">
        <v>100</v>
      </c>
      <c r="D11" s="37">
        <v>0.21</v>
      </c>
      <c r="E11" s="6">
        <f t="shared" si="1"/>
        <v>121</v>
      </c>
      <c r="F11" s="6">
        <f t="shared" ref="F11:F18" si="2">E11-C11</f>
        <v>21</v>
      </c>
      <c r="H11" s="67" t="s">
        <v>116</v>
      </c>
      <c r="I11" s="68"/>
      <c r="J11" s="68"/>
      <c r="K11" s="68"/>
      <c r="L11" s="68"/>
      <c r="M11" s="69"/>
    </row>
    <row r="12" spans="2:13">
      <c r="B12" s="2" t="s">
        <v>35</v>
      </c>
      <c r="C12" s="6">
        <v>700</v>
      </c>
      <c r="D12" s="37">
        <v>0.21</v>
      </c>
      <c r="E12" s="6">
        <f t="shared" si="1"/>
        <v>847</v>
      </c>
      <c r="F12" s="6">
        <f t="shared" si="2"/>
        <v>147</v>
      </c>
      <c r="H12" s="67" t="s">
        <v>114</v>
      </c>
      <c r="I12" s="68"/>
      <c r="J12" s="68"/>
      <c r="K12" s="68"/>
      <c r="L12" s="68"/>
      <c r="M12" s="69"/>
    </row>
    <row r="13" spans="2:13">
      <c r="B13" s="2" t="s">
        <v>61</v>
      </c>
      <c r="C13" s="6">
        <v>125</v>
      </c>
      <c r="D13" s="37">
        <v>0.21</v>
      </c>
      <c r="E13" s="6">
        <f t="shared" si="1"/>
        <v>151.25</v>
      </c>
      <c r="F13" s="6">
        <f t="shared" si="2"/>
        <v>26.25</v>
      </c>
      <c r="H13" s="67" t="s">
        <v>115</v>
      </c>
      <c r="I13" s="68"/>
      <c r="J13" s="68"/>
      <c r="K13" s="68"/>
      <c r="L13" s="68"/>
      <c r="M13" s="69"/>
    </row>
    <row r="14" spans="2:13">
      <c r="B14" s="2" t="s">
        <v>34</v>
      </c>
      <c r="C14" s="6">
        <v>60</v>
      </c>
      <c r="D14" s="37">
        <v>0.21</v>
      </c>
      <c r="E14" s="6">
        <f t="shared" si="1"/>
        <v>72.599999999999994</v>
      </c>
      <c r="F14" s="6">
        <f t="shared" si="2"/>
        <v>12.599999999999994</v>
      </c>
      <c r="H14" s="67" t="s">
        <v>62</v>
      </c>
      <c r="I14" s="68"/>
      <c r="J14" s="68"/>
      <c r="K14" s="68"/>
      <c r="L14" s="68"/>
      <c r="M14" s="69"/>
    </row>
    <row r="15" spans="2:13">
      <c r="B15" s="2" t="s">
        <v>64</v>
      </c>
      <c r="C15" s="6">
        <v>220</v>
      </c>
      <c r="D15" s="37">
        <v>0.21</v>
      </c>
      <c r="E15" s="6">
        <f t="shared" si="1"/>
        <v>266.2</v>
      </c>
      <c r="F15" s="6">
        <f t="shared" si="2"/>
        <v>46.199999999999989</v>
      </c>
      <c r="H15" s="67" t="s">
        <v>65</v>
      </c>
      <c r="I15" s="68"/>
      <c r="J15" s="68"/>
      <c r="K15" s="68"/>
      <c r="L15" s="68"/>
      <c r="M15" s="69"/>
    </row>
    <row r="16" spans="2:13">
      <c r="B16" s="2" t="s">
        <v>66</v>
      </c>
      <c r="C16" s="6">
        <v>100</v>
      </c>
      <c r="D16" s="37">
        <v>0.21</v>
      </c>
      <c r="E16" s="6">
        <f t="shared" si="1"/>
        <v>121</v>
      </c>
      <c r="F16" s="6">
        <f t="shared" si="2"/>
        <v>21</v>
      </c>
      <c r="H16" s="67" t="s">
        <v>110</v>
      </c>
      <c r="I16" s="68"/>
      <c r="J16" s="68"/>
      <c r="K16" s="68"/>
      <c r="L16" s="68"/>
      <c r="M16" s="69"/>
    </row>
    <row r="17" spans="2:13">
      <c r="B17" s="2" t="s">
        <v>68</v>
      </c>
      <c r="C17" s="6">
        <v>80</v>
      </c>
      <c r="D17" s="37">
        <v>0.21</v>
      </c>
      <c r="E17" s="6">
        <f t="shared" si="1"/>
        <v>96.8</v>
      </c>
      <c r="F17" s="6">
        <f t="shared" si="2"/>
        <v>16.799999999999997</v>
      </c>
      <c r="H17" s="67" t="s">
        <v>69</v>
      </c>
      <c r="I17" s="68"/>
      <c r="J17" s="68"/>
      <c r="K17" s="68"/>
      <c r="L17" s="68"/>
      <c r="M17" s="69"/>
    </row>
    <row r="18" spans="2:13">
      <c r="B18" s="2" t="s">
        <v>70</v>
      </c>
      <c r="C18" s="6">
        <v>20</v>
      </c>
      <c r="D18" s="37">
        <v>0.21</v>
      </c>
      <c r="E18" s="6">
        <f t="shared" si="1"/>
        <v>24.2</v>
      </c>
      <c r="F18" s="6">
        <f t="shared" si="2"/>
        <v>4.1999999999999993</v>
      </c>
      <c r="H18" s="67" t="s">
        <v>71</v>
      </c>
      <c r="I18" s="68"/>
      <c r="J18" s="68"/>
      <c r="K18" s="68"/>
      <c r="L18" s="68"/>
      <c r="M18" s="69"/>
    </row>
    <row r="20" spans="2:13">
      <c r="B20" s="60" t="s">
        <v>106</v>
      </c>
      <c r="C20" s="6">
        <v>-578.17660778735592</v>
      </c>
      <c r="H20" t="s">
        <v>118</v>
      </c>
    </row>
    <row r="21" spans="2:13">
      <c r="B21" s="60" t="s">
        <v>117</v>
      </c>
      <c r="C21" s="6">
        <v>-1477.562442123243</v>
      </c>
      <c r="H21" t="s">
        <v>119</v>
      </c>
    </row>
  </sheetData>
  <mergeCells count="2">
    <mergeCell ref="H9:M9"/>
    <mergeCell ref="K3:M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7"/>
  <sheetViews>
    <sheetView workbookViewId="0">
      <selection activeCell="R24" sqref="R24"/>
    </sheetView>
  </sheetViews>
  <sheetFormatPr baseColWidth="10" defaultRowHeight="12.75"/>
  <cols>
    <col min="1" max="1" width="0.28515625" style="77" customWidth="1"/>
    <col min="2" max="2" width="3.42578125" style="78" customWidth="1"/>
    <col min="3" max="3" width="12.28515625" style="81" customWidth="1"/>
    <col min="4" max="4" width="15.28515625" style="81" customWidth="1"/>
    <col min="5" max="5" width="16.28515625" style="81" customWidth="1"/>
    <col min="6" max="6" width="14.42578125" style="90" customWidth="1"/>
    <col min="7" max="8" width="16.5703125" style="90" customWidth="1"/>
    <col min="9" max="9" width="2.85546875" style="78" customWidth="1"/>
    <col min="10" max="10" width="18.85546875" style="90" hidden="1" customWidth="1"/>
    <col min="11" max="11" width="0.42578125" style="81" hidden="1" customWidth="1"/>
    <col min="12" max="13" width="11.42578125" style="81" hidden="1" customWidth="1"/>
    <col min="14" max="14" width="13.85546875" style="81" customWidth="1"/>
    <col min="15" max="256" width="11.42578125" style="81"/>
    <col min="257" max="257" width="0.28515625" style="81" customWidth="1"/>
    <col min="258" max="258" width="3.42578125" style="81" customWidth="1"/>
    <col min="259" max="259" width="12.28515625" style="81" customWidth="1"/>
    <col min="260" max="260" width="15.28515625" style="81" customWidth="1"/>
    <col min="261" max="261" width="16.28515625" style="81" customWidth="1"/>
    <col min="262" max="262" width="14.42578125" style="81" customWidth="1"/>
    <col min="263" max="264" width="16.5703125" style="81" customWidth="1"/>
    <col min="265" max="265" width="2.85546875" style="81" customWidth="1"/>
    <col min="266" max="269" width="0" style="81" hidden="1" customWidth="1"/>
    <col min="270" max="270" width="13.85546875" style="81" customWidth="1"/>
    <col min="271" max="512" width="11.42578125" style="81"/>
    <col min="513" max="513" width="0.28515625" style="81" customWidth="1"/>
    <col min="514" max="514" width="3.42578125" style="81" customWidth="1"/>
    <col min="515" max="515" width="12.28515625" style="81" customWidth="1"/>
    <col min="516" max="516" width="15.28515625" style="81" customWidth="1"/>
    <col min="517" max="517" width="16.28515625" style="81" customWidth="1"/>
    <col min="518" max="518" width="14.42578125" style="81" customWidth="1"/>
    <col min="519" max="520" width="16.5703125" style="81" customWidth="1"/>
    <col min="521" max="521" width="2.85546875" style="81" customWidth="1"/>
    <col min="522" max="525" width="0" style="81" hidden="1" customWidth="1"/>
    <col min="526" max="526" width="13.85546875" style="81" customWidth="1"/>
    <col min="527" max="768" width="11.42578125" style="81"/>
    <col min="769" max="769" width="0.28515625" style="81" customWidth="1"/>
    <col min="770" max="770" width="3.42578125" style="81" customWidth="1"/>
    <col min="771" max="771" width="12.28515625" style="81" customWidth="1"/>
    <col min="772" max="772" width="15.28515625" style="81" customWidth="1"/>
    <col min="773" max="773" width="16.28515625" style="81" customWidth="1"/>
    <col min="774" max="774" width="14.42578125" style="81" customWidth="1"/>
    <col min="775" max="776" width="16.5703125" style="81" customWidth="1"/>
    <col min="777" max="777" width="2.85546875" style="81" customWidth="1"/>
    <col min="778" max="781" width="0" style="81" hidden="1" customWidth="1"/>
    <col min="782" max="782" width="13.85546875" style="81" customWidth="1"/>
    <col min="783" max="1024" width="11.42578125" style="81"/>
    <col min="1025" max="1025" width="0.28515625" style="81" customWidth="1"/>
    <col min="1026" max="1026" width="3.42578125" style="81" customWidth="1"/>
    <col min="1027" max="1027" width="12.28515625" style="81" customWidth="1"/>
    <col min="1028" max="1028" width="15.28515625" style="81" customWidth="1"/>
    <col min="1029" max="1029" width="16.28515625" style="81" customWidth="1"/>
    <col min="1030" max="1030" width="14.42578125" style="81" customWidth="1"/>
    <col min="1031" max="1032" width="16.5703125" style="81" customWidth="1"/>
    <col min="1033" max="1033" width="2.85546875" style="81" customWidth="1"/>
    <col min="1034" max="1037" width="0" style="81" hidden="1" customWidth="1"/>
    <col min="1038" max="1038" width="13.85546875" style="81" customWidth="1"/>
    <col min="1039" max="1280" width="11.42578125" style="81"/>
    <col min="1281" max="1281" width="0.28515625" style="81" customWidth="1"/>
    <col min="1282" max="1282" width="3.42578125" style="81" customWidth="1"/>
    <col min="1283" max="1283" width="12.28515625" style="81" customWidth="1"/>
    <col min="1284" max="1284" width="15.28515625" style="81" customWidth="1"/>
    <col min="1285" max="1285" width="16.28515625" style="81" customWidth="1"/>
    <col min="1286" max="1286" width="14.42578125" style="81" customWidth="1"/>
    <col min="1287" max="1288" width="16.5703125" style="81" customWidth="1"/>
    <col min="1289" max="1289" width="2.85546875" style="81" customWidth="1"/>
    <col min="1290" max="1293" width="0" style="81" hidden="1" customWidth="1"/>
    <col min="1294" max="1294" width="13.85546875" style="81" customWidth="1"/>
    <col min="1295" max="1536" width="11.42578125" style="81"/>
    <col min="1537" max="1537" width="0.28515625" style="81" customWidth="1"/>
    <col min="1538" max="1538" width="3.42578125" style="81" customWidth="1"/>
    <col min="1539" max="1539" width="12.28515625" style="81" customWidth="1"/>
    <col min="1540" max="1540" width="15.28515625" style="81" customWidth="1"/>
    <col min="1541" max="1541" width="16.28515625" style="81" customWidth="1"/>
    <col min="1542" max="1542" width="14.42578125" style="81" customWidth="1"/>
    <col min="1543" max="1544" width="16.5703125" style="81" customWidth="1"/>
    <col min="1545" max="1545" width="2.85546875" style="81" customWidth="1"/>
    <col min="1546" max="1549" width="0" style="81" hidden="1" customWidth="1"/>
    <col min="1550" max="1550" width="13.85546875" style="81" customWidth="1"/>
    <col min="1551" max="1792" width="11.42578125" style="81"/>
    <col min="1793" max="1793" width="0.28515625" style="81" customWidth="1"/>
    <col min="1794" max="1794" width="3.42578125" style="81" customWidth="1"/>
    <col min="1795" max="1795" width="12.28515625" style="81" customWidth="1"/>
    <col min="1796" max="1796" width="15.28515625" style="81" customWidth="1"/>
    <col min="1797" max="1797" width="16.28515625" style="81" customWidth="1"/>
    <col min="1798" max="1798" width="14.42578125" style="81" customWidth="1"/>
    <col min="1799" max="1800" width="16.5703125" style="81" customWidth="1"/>
    <col min="1801" max="1801" width="2.85546875" style="81" customWidth="1"/>
    <col min="1802" max="1805" width="0" style="81" hidden="1" customWidth="1"/>
    <col min="1806" max="1806" width="13.85546875" style="81" customWidth="1"/>
    <col min="1807" max="2048" width="11.42578125" style="81"/>
    <col min="2049" max="2049" width="0.28515625" style="81" customWidth="1"/>
    <col min="2050" max="2050" width="3.42578125" style="81" customWidth="1"/>
    <col min="2051" max="2051" width="12.28515625" style="81" customWidth="1"/>
    <col min="2052" max="2052" width="15.28515625" style="81" customWidth="1"/>
    <col min="2053" max="2053" width="16.28515625" style="81" customWidth="1"/>
    <col min="2054" max="2054" width="14.42578125" style="81" customWidth="1"/>
    <col min="2055" max="2056" width="16.5703125" style="81" customWidth="1"/>
    <col min="2057" max="2057" width="2.85546875" style="81" customWidth="1"/>
    <col min="2058" max="2061" width="0" style="81" hidden="1" customWidth="1"/>
    <col min="2062" max="2062" width="13.85546875" style="81" customWidth="1"/>
    <col min="2063" max="2304" width="11.42578125" style="81"/>
    <col min="2305" max="2305" width="0.28515625" style="81" customWidth="1"/>
    <col min="2306" max="2306" width="3.42578125" style="81" customWidth="1"/>
    <col min="2307" max="2307" width="12.28515625" style="81" customWidth="1"/>
    <col min="2308" max="2308" width="15.28515625" style="81" customWidth="1"/>
    <col min="2309" max="2309" width="16.28515625" style="81" customWidth="1"/>
    <col min="2310" max="2310" width="14.42578125" style="81" customWidth="1"/>
    <col min="2311" max="2312" width="16.5703125" style="81" customWidth="1"/>
    <col min="2313" max="2313" width="2.85546875" style="81" customWidth="1"/>
    <col min="2314" max="2317" width="0" style="81" hidden="1" customWidth="1"/>
    <col min="2318" max="2318" width="13.85546875" style="81" customWidth="1"/>
    <col min="2319" max="2560" width="11.42578125" style="81"/>
    <col min="2561" max="2561" width="0.28515625" style="81" customWidth="1"/>
    <col min="2562" max="2562" width="3.42578125" style="81" customWidth="1"/>
    <col min="2563" max="2563" width="12.28515625" style="81" customWidth="1"/>
    <col min="2564" max="2564" width="15.28515625" style="81" customWidth="1"/>
    <col min="2565" max="2565" width="16.28515625" style="81" customWidth="1"/>
    <col min="2566" max="2566" width="14.42578125" style="81" customWidth="1"/>
    <col min="2567" max="2568" width="16.5703125" style="81" customWidth="1"/>
    <col min="2569" max="2569" width="2.85546875" style="81" customWidth="1"/>
    <col min="2570" max="2573" width="0" style="81" hidden="1" customWidth="1"/>
    <col min="2574" max="2574" width="13.85546875" style="81" customWidth="1"/>
    <col min="2575" max="2816" width="11.42578125" style="81"/>
    <col min="2817" max="2817" width="0.28515625" style="81" customWidth="1"/>
    <col min="2818" max="2818" width="3.42578125" style="81" customWidth="1"/>
    <col min="2819" max="2819" width="12.28515625" style="81" customWidth="1"/>
    <col min="2820" max="2820" width="15.28515625" style="81" customWidth="1"/>
    <col min="2821" max="2821" width="16.28515625" style="81" customWidth="1"/>
    <col min="2822" max="2822" width="14.42578125" style="81" customWidth="1"/>
    <col min="2823" max="2824" width="16.5703125" style="81" customWidth="1"/>
    <col min="2825" max="2825" width="2.85546875" style="81" customWidth="1"/>
    <col min="2826" max="2829" width="0" style="81" hidden="1" customWidth="1"/>
    <col min="2830" max="2830" width="13.85546875" style="81" customWidth="1"/>
    <col min="2831" max="3072" width="11.42578125" style="81"/>
    <col min="3073" max="3073" width="0.28515625" style="81" customWidth="1"/>
    <col min="3074" max="3074" width="3.42578125" style="81" customWidth="1"/>
    <col min="3075" max="3075" width="12.28515625" style="81" customWidth="1"/>
    <col min="3076" max="3076" width="15.28515625" style="81" customWidth="1"/>
    <col min="3077" max="3077" width="16.28515625" style="81" customWidth="1"/>
    <col min="3078" max="3078" width="14.42578125" style="81" customWidth="1"/>
    <col min="3079" max="3080" width="16.5703125" style="81" customWidth="1"/>
    <col min="3081" max="3081" width="2.85546875" style="81" customWidth="1"/>
    <col min="3082" max="3085" width="0" style="81" hidden="1" customWidth="1"/>
    <col min="3086" max="3086" width="13.85546875" style="81" customWidth="1"/>
    <col min="3087" max="3328" width="11.42578125" style="81"/>
    <col min="3329" max="3329" width="0.28515625" style="81" customWidth="1"/>
    <col min="3330" max="3330" width="3.42578125" style="81" customWidth="1"/>
    <col min="3331" max="3331" width="12.28515625" style="81" customWidth="1"/>
    <col min="3332" max="3332" width="15.28515625" style="81" customWidth="1"/>
    <col min="3333" max="3333" width="16.28515625" style="81" customWidth="1"/>
    <col min="3334" max="3334" width="14.42578125" style="81" customWidth="1"/>
    <col min="3335" max="3336" width="16.5703125" style="81" customWidth="1"/>
    <col min="3337" max="3337" width="2.85546875" style="81" customWidth="1"/>
    <col min="3338" max="3341" width="0" style="81" hidden="1" customWidth="1"/>
    <col min="3342" max="3342" width="13.85546875" style="81" customWidth="1"/>
    <col min="3343" max="3584" width="11.42578125" style="81"/>
    <col min="3585" max="3585" width="0.28515625" style="81" customWidth="1"/>
    <col min="3586" max="3586" width="3.42578125" style="81" customWidth="1"/>
    <col min="3587" max="3587" width="12.28515625" style="81" customWidth="1"/>
    <col min="3588" max="3588" width="15.28515625" style="81" customWidth="1"/>
    <col min="3589" max="3589" width="16.28515625" style="81" customWidth="1"/>
    <col min="3590" max="3590" width="14.42578125" style="81" customWidth="1"/>
    <col min="3591" max="3592" width="16.5703125" style="81" customWidth="1"/>
    <col min="3593" max="3593" width="2.85546875" style="81" customWidth="1"/>
    <col min="3594" max="3597" width="0" style="81" hidden="1" customWidth="1"/>
    <col min="3598" max="3598" width="13.85546875" style="81" customWidth="1"/>
    <col min="3599" max="3840" width="11.42578125" style="81"/>
    <col min="3841" max="3841" width="0.28515625" style="81" customWidth="1"/>
    <col min="3842" max="3842" width="3.42578125" style="81" customWidth="1"/>
    <col min="3843" max="3843" width="12.28515625" style="81" customWidth="1"/>
    <col min="3844" max="3844" width="15.28515625" style="81" customWidth="1"/>
    <col min="3845" max="3845" width="16.28515625" style="81" customWidth="1"/>
    <col min="3846" max="3846" width="14.42578125" style="81" customWidth="1"/>
    <col min="3847" max="3848" width="16.5703125" style="81" customWidth="1"/>
    <col min="3849" max="3849" width="2.85546875" style="81" customWidth="1"/>
    <col min="3850" max="3853" width="0" style="81" hidden="1" customWidth="1"/>
    <col min="3854" max="3854" width="13.85546875" style="81" customWidth="1"/>
    <col min="3855" max="4096" width="11.42578125" style="81"/>
    <col min="4097" max="4097" width="0.28515625" style="81" customWidth="1"/>
    <col min="4098" max="4098" width="3.42578125" style="81" customWidth="1"/>
    <col min="4099" max="4099" width="12.28515625" style="81" customWidth="1"/>
    <col min="4100" max="4100" width="15.28515625" style="81" customWidth="1"/>
    <col min="4101" max="4101" width="16.28515625" style="81" customWidth="1"/>
    <col min="4102" max="4102" width="14.42578125" style="81" customWidth="1"/>
    <col min="4103" max="4104" width="16.5703125" style="81" customWidth="1"/>
    <col min="4105" max="4105" width="2.85546875" style="81" customWidth="1"/>
    <col min="4106" max="4109" width="0" style="81" hidden="1" customWidth="1"/>
    <col min="4110" max="4110" width="13.85546875" style="81" customWidth="1"/>
    <col min="4111" max="4352" width="11.42578125" style="81"/>
    <col min="4353" max="4353" width="0.28515625" style="81" customWidth="1"/>
    <col min="4354" max="4354" width="3.42578125" style="81" customWidth="1"/>
    <col min="4355" max="4355" width="12.28515625" style="81" customWidth="1"/>
    <col min="4356" max="4356" width="15.28515625" style="81" customWidth="1"/>
    <col min="4357" max="4357" width="16.28515625" style="81" customWidth="1"/>
    <col min="4358" max="4358" width="14.42578125" style="81" customWidth="1"/>
    <col min="4359" max="4360" width="16.5703125" style="81" customWidth="1"/>
    <col min="4361" max="4361" width="2.85546875" style="81" customWidth="1"/>
    <col min="4362" max="4365" width="0" style="81" hidden="1" customWidth="1"/>
    <col min="4366" max="4366" width="13.85546875" style="81" customWidth="1"/>
    <col min="4367" max="4608" width="11.42578125" style="81"/>
    <col min="4609" max="4609" width="0.28515625" style="81" customWidth="1"/>
    <col min="4610" max="4610" width="3.42578125" style="81" customWidth="1"/>
    <col min="4611" max="4611" width="12.28515625" style="81" customWidth="1"/>
    <col min="4612" max="4612" width="15.28515625" style="81" customWidth="1"/>
    <col min="4613" max="4613" width="16.28515625" style="81" customWidth="1"/>
    <col min="4614" max="4614" width="14.42578125" style="81" customWidth="1"/>
    <col min="4615" max="4616" width="16.5703125" style="81" customWidth="1"/>
    <col min="4617" max="4617" width="2.85546875" style="81" customWidth="1"/>
    <col min="4618" max="4621" width="0" style="81" hidden="1" customWidth="1"/>
    <col min="4622" max="4622" width="13.85546875" style="81" customWidth="1"/>
    <col min="4623" max="4864" width="11.42578125" style="81"/>
    <col min="4865" max="4865" width="0.28515625" style="81" customWidth="1"/>
    <col min="4866" max="4866" width="3.42578125" style="81" customWidth="1"/>
    <col min="4867" max="4867" width="12.28515625" style="81" customWidth="1"/>
    <col min="4868" max="4868" width="15.28515625" style="81" customWidth="1"/>
    <col min="4869" max="4869" width="16.28515625" style="81" customWidth="1"/>
    <col min="4870" max="4870" width="14.42578125" style="81" customWidth="1"/>
    <col min="4871" max="4872" width="16.5703125" style="81" customWidth="1"/>
    <col min="4873" max="4873" width="2.85546875" style="81" customWidth="1"/>
    <col min="4874" max="4877" width="0" style="81" hidden="1" customWidth="1"/>
    <col min="4878" max="4878" width="13.85546875" style="81" customWidth="1"/>
    <col min="4879" max="5120" width="11.42578125" style="81"/>
    <col min="5121" max="5121" width="0.28515625" style="81" customWidth="1"/>
    <col min="5122" max="5122" width="3.42578125" style="81" customWidth="1"/>
    <col min="5123" max="5123" width="12.28515625" style="81" customWidth="1"/>
    <col min="5124" max="5124" width="15.28515625" style="81" customWidth="1"/>
    <col min="5125" max="5125" width="16.28515625" style="81" customWidth="1"/>
    <col min="5126" max="5126" width="14.42578125" style="81" customWidth="1"/>
    <col min="5127" max="5128" width="16.5703125" style="81" customWidth="1"/>
    <col min="5129" max="5129" width="2.85546875" style="81" customWidth="1"/>
    <col min="5130" max="5133" width="0" style="81" hidden="1" customWidth="1"/>
    <col min="5134" max="5134" width="13.85546875" style="81" customWidth="1"/>
    <col min="5135" max="5376" width="11.42578125" style="81"/>
    <col min="5377" max="5377" width="0.28515625" style="81" customWidth="1"/>
    <col min="5378" max="5378" width="3.42578125" style="81" customWidth="1"/>
    <col min="5379" max="5379" width="12.28515625" style="81" customWidth="1"/>
    <col min="5380" max="5380" width="15.28515625" style="81" customWidth="1"/>
    <col min="5381" max="5381" width="16.28515625" style="81" customWidth="1"/>
    <col min="5382" max="5382" width="14.42578125" style="81" customWidth="1"/>
    <col min="5383" max="5384" width="16.5703125" style="81" customWidth="1"/>
    <col min="5385" max="5385" width="2.85546875" style="81" customWidth="1"/>
    <col min="5386" max="5389" width="0" style="81" hidden="1" customWidth="1"/>
    <col min="5390" max="5390" width="13.85546875" style="81" customWidth="1"/>
    <col min="5391" max="5632" width="11.42578125" style="81"/>
    <col min="5633" max="5633" width="0.28515625" style="81" customWidth="1"/>
    <col min="5634" max="5634" width="3.42578125" style="81" customWidth="1"/>
    <col min="5635" max="5635" width="12.28515625" style="81" customWidth="1"/>
    <col min="5636" max="5636" width="15.28515625" style="81" customWidth="1"/>
    <col min="5637" max="5637" width="16.28515625" style="81" customWidth="1"/>
    <col min="5638" max="5638" width="14.42578125" style="81" customWidth="1"/>
    <col min="5639" max="5640" width="16.5703125" style="81" customWidth="1"/>
    <col min="5641" max="5641" width="2.85546875" style="81" customWidth="1"/>
    <col min="5642" max="5645" width="0" style="81" hidden="1" customWidth="1"/>
    <col min="5646" max="5646" width="13.85546875" style="81" customWidth="1"/>
    <col min="5647" max="5888" width="11.42578125" style="81"/>
    <col min="5889" max="5889" width="0.28515625" style="81" customWidth="1"/>
    <col min="5890" max="5890" width="3.42578125" style="81" customWidth="1"/>
    <col min="5891" max="5891" width="12.28515625" style="81" customWidth="1"/>
    <col min="5892" max="5892" width="15.28515625" style="81" customWidth="1"/>
    <col min="5893" max="5893" width="16.28515625" style="81" customWidth="1"/>
    <col min="5894" max="5894" width="14.42578125" style="81" customWidth="1"/>
    <col min="5895" max="5896" width="16.5703125" style="81" customWidth="1"/>
    <col min="5897" max="5897" width="2.85546875" style="81" customWidth="1"/>
    <col min="5898" max="5901" width="0" style="81" hidden="1" customWidth="1"/>
    <col min="5902" max="5902" width="13.85546875" style="81" customWidth="1"/>
    <col min="5903" max="6144" width="11.42578125" style="81"/>
    <col min="6145" max="6145" width="0.28515625" style="81" customWidth="1"/>
    <col min="6146" max="6146" width="3.42578125" style="81" customWidth="1"/>
    <col min="6147" max="6147" width="12.28515625" style="81" customWidth="1"/>
    <col min="6148" max="6148" width="15.28515625" style="81" customWidth="1"/>
    <col min="6149" max="6149" width="16.28515625" style="81" customWidth="1"/>
    <col min="6150" max="6150" width="14.42578125" style="81" customWidth="1"/>
    <col min="6151" max="6152" width="16.5703125" style="81" customWidth="1"/>
    <col min="6153" max="6153" width="2.85546875" style="81" customWidth="1"/>
    <col min="6154" max="6157" width="0" style="81" hidden="1" customWidth="1"/>
    <col min="6158" max="6158" width="13.85546875" style="81" customWidth="1"/>
    <col min="6159" max="6400" width="11.42578125" style="81"/>
    <col min="6401" max="6401" width="0.28515625" style="81" customWidth="1"/>
    <col min="6402" max="6402" width="3.42578125" style="81" customWidth="1"/>
    <col min="6403" max="6403" width="12.28515625" style="81" customWidth="1"/>
    <col min="6404" max="6404" width="15.28515625" style="81" customWidth="1"/>
    <col min="6405" max="6405" width="16.28515625" style="81" customWidth="1"/>
    <col min="6406" max="6406" width="14.42578125" style="81" customWidth="1"/>
    <col min="6407" max="6408" width="16.5703125" style="81" customWidth="1"/>
    <col min="6409" max="6409" width="2.85546875" style="81" customWidth="1"/>
    <col min="6410" max="6413" width="0" style="81" hidden="1" customWidth="1"/>
    <col min="6414" max="6414" width="13.85546875" style="81" customWidth="1"/>
    <col min="6415" max="6656" width="11.42578125" style="81"/>
    <col min="6657" max="6657" width="0.28515625" style="81" customWidth="1"/>
    <col min="6658" max="6658" width="3.42578125" style="81" customWidth="1"/>
    <col min="6659" max="6659" width="12.28515625" style="81" customWidth="1"/>
    <col min="6660" max="6660" width="15.28515625" style="81" customWidth="1"/>
    <col min="6661" max="6661" width="16.28515625" style="81" customWidth="1"/>
    <col min="6662" max="6662" width="14.42578125" style="81" customWidth="1"/>
    <col min="6663" max="6664" width="16.5703125" style="81" customWidth="1"/>
    <col min="6665" max="6665" width="2.85546875" style="81" customWidth="1"/>
    <col min="6666" max="6669" width="0" style="81" hidden="1" customWidth="1"/>
    <col min="6670" max="6670" width="13.85546875" style="81" customWidth="1"/>
    <col min="6671" max="6912" width="11.42578125" style="81"/>
    <col min="6913" max="6913" width="0.28515625" style="81" customWidth="1"/>
    <col min="6914" max="6914" width="3.42578125" style="81" customWidth="1"/>
    <col min="6915" max="6915" width="12.28515625" style="81" customWidth="1"/>
    <col min="6916" max="6916" width="15.28515625" style="81" customWidth="1"/>
    <col min="6917" max="6917" width="16.28515625" style="81" customWidth="1"/>
    <col min="6918" max="6918" width="14.42578125" style="81" customWidth="1"/>
    <col min="6919" max="6920" width="16.5703125" style="81" customWidth="1"/>
    <col min="6921" max="6921" width="2.85546875" style="81" customWidth="1"/>
    <col min="6922" max="6925" width="0" style="81" hidden="1" customWidth="1"/>
    <col min="6926" max="6926" width="13.85546875" style="81" customWidth="1"/>
    <col min="6927" max="7168" width="11.42578125" style="81"/>
    <col min="7169" max="7169" width="0.28515625" style="81" customWidth="1"/>
    <col min="7170" max="7170" width="3.42578125" style="81" customWidth="1"/>
    <col min="7171" max="7171" width="12.28515625" style="81" customWidth="1"/>
    <col min="7172" max="7172" width="15.28515625" style="81" customWidth="1"/>
    <col min="7173" max="7173" width="16.28515625" style="81" customWidth="1"/>
    <col min="7174" max="7174" width="14.42578125" style="81" customWidth="1"/>
    <col min="7175" max="7176" width="16.5703125" style="81" customWidth="1"/>
    <col min="7177" max="7177" width="2.85546875" style="81" customWidth="1"/>
    <col min="7178" max="7181" width="0" style="81" hidden="1" customWidth="1"/>
    <col min="7182" max="7182" width="13.85546875" style="81" customWidth="1"/>
    <col min="7183" max="7424" width="11.42578125" style="81"/>
    <col min="7425" max="7425" width="0.28515625" style="81" customWidth="1"/>
    <col min="7426" max="7426" width="3.42578125" style="81" customWidth="1"/>
    <col min="7427" max="7427" width="12.28515625" style="81" customWidth="1"/>
    <col min="7428" max="7428" width="15.28515625" style="81" customWidth="1"/>
    <col min="7429" max="7429" width="16.28515625" style="81" customWidth="1"/>
    <col min="7430" max="7430" width="14.42578125" style="81" customWidth="1"/>
    <col min="7431" max="7432" width="16.5703125" style="81" customWidth="1"/>
    <col min="7433" max="7433" width="2.85546875" style="81" customWidth="1"/>
    <col min="7434" max="7437" width="0" style="81" hidden="1" customWidth="1"/>
    <col min="7438" max="7438" width="13.85546875" style="81" customWidth="1"/>
    <col min="7439" max="7680" width="11.42578125" style="81"/>
    <col min="7681" max="7681" width="0.28515625" style="81" customWidth="1"/>
    <col min="7682" max="7682" width="3.42578125" style="81" customWidth="1"/>
    <col min="7683" max="7683" width="12.28515625" style="81" customWidth="1"/>
    <col min="7684" max="7684" width="15.28515625" style="81" customWidth="1"/>
    <col min="7685" max="7685" width="16.28515625" style="81" customWidth="1"/>
    <col min="7686" max="7686" width="14.42578125" style="81" customWidth="1"/>
    <col min="7687" max="7688" width="16.5703125" style="81" customWidth="1"/>
    <col min="7689" max="7689" width="2.85546875" style="81" customWidth="1"/>
    <col min="7690" max="7693" width="0" style="81" hidden="1" customWidth="1"/>
    <col min="7694" max="7694" width="13.85546875" style="81" customWidth="1"/>
    <col min="7695" max="7936" width="11.42578125" style="81"/>
    <col min="7937" max="7937" width="0.28515625" style="81" customWidth="1"/>
    <col min="7938" max="7938" width="3.42578125" style="81" customWidth="1"/>
    <col min="7939" max="7939" width="12.28515625" style="81" customWidth="1"/>
    <col min="7940" max="7940" width="15.28515625" style="81" customWidth="1"/>
    <col min="7941" max="7941" width="16.28515625" style="81" customWidth="1"/>
    <col min="7942" max="7942" width="14.42578125" style="81" customWidth="1"/>
    <col min="7943" max="7944" width="16.5703125" style="81" customWidth="1"/>
    <col min="7945" max="7945" width="2.85546875" style="81" customWidth="1"/>
    <col min="7946" max="7949" width="0" style="81" hidden="1" customWidth="1"/>
    <col min="7950" max="7950" width="13.85546875" style="81" customWidth="1"/>
    <col min="7951" max="8192" width="11.42578125" style="81"/>
    <col min="8193" max="8193" width="0.28515625" style="81" customWidth="1"/>
    <col min="8194" max="8194" width="3.42578125" style="81" customWidth="1"/>
    <col min="8195" max="8195" width="12.28515625" style="81" customWidth="1"/>
    <col min="8196" max="8196" width="15.28515625" style="81" customWidth="1"/>
    <col min="8197" max="8197" width="16.28515625" style="81" customWidth="1"/>
    <col min="8198" max="8198" width="14.42578125" style="81" customWidth="1"/>
    <col min="8199" max="8200" width="16.5703125" style="81" customWidth="1"/>
    <col min="8201" max="8201" width="2.85546875" style="81" customWidth="1"/>
    <col min="8202" max="8205" width="0" style="81" hidden="1" customWidth="1"/>
    <col min="8206" max="8206" width="13.85546875" style="81" customWidth="1"/>
    <col min="8207" max="8448" width="11.42578125" style="81"/>
    <col min="8449" max="8449" width="0.28515625" style="81" customWidth="1"/>
    <col min="8450" max="8450" width="3.42578125" style="81" customWidth="1"/>
    <col min="8451" max="8451" width="12.28515625" style="81" customWidth="1"/>
    <col min="8452" max="8452" width="15.28515625" style="81" customWidth="1"/>
    <col min="8453" max="8453" width="16.28515625" style="81" customWidth="1"/>
    <col min="8454" max="8454" width="14.42578125" style="81" customWidth="1"/>
    <col min="8455" max="8456" width="16.5703125" style="81" customWidth="1"/>
    <col min="8457" max="8457" width="2.85546875" style="81" customWidth="1"/>
    <col min="8458" max="8461" width="0" style="81" hidden="1" customWidth="1"/>
    <col min="8462" max="8462" width="13.85546875" style="81" customWidth="1"/>
    <col min="8463" max="8704" width="11.42578125" style="81"/>
    <col min="8705" max="8705" width="0.28515625" style="81" customWidth="1"/>
    <col min="8706" max="8706" width="3.42578125" style="81" customWidth="1"/>
    <col min="8707" max="8707" width="12.28515625" style="81" customWidth="1"/>
    <col min="8708" max="8708" width="15.28515625" style="81" customWidth="1"/>
    <col min="8709" max="8709" width="16.28515625" style="81" customWidth="1"/>
    <col min="8710" max="8710" width="14.42578125" style="81" customWidth="1"/>
    <col min="8711" max="8712" width="16.5703125" style="81" customWidth="1"/>
    <col min="8713" max="8713" width="2.85546875" style="81" customWidth="1"/>
    <col min="8714" max="8717" width="0" style="81" hidden="1" customWidth="1"/>
    <col min="8718" max="8718" width="13.85546875" style="81" customWidth="1"/>
    <col min="8719" max="8960" width="11.42578125" style="81"/>
    <col min="8961" max="8961" width="0.28515625" style="81" customWidth="1"/>
    <col min="8962" max="8962" width="3.42578125" style="81" customWidth="1"/>
    <col min="8963" max="8963" width="12.28515625" style="81" customWidth="1"/>
    <col min="8964" max="8964" width="15.28515625" style="81" customWidth="1"/>
    <col min="8965" max="8965" width="16.28515625" style="81" customWidth="1"/>
    <col min="8966" max="8966" width="14.42578125" style="81" customWidth="1"/>
    <col min="8967" max="8968" width="16.5703125" style="81" customWidth="1"/>
    <col min="8969" max="8969" width="2.85546875" style="81" customWidth="1"/>
    <col min="8970" max="8973" width="0" style="81" hidden="1" customWidth="1"/>
    <col min="8974" max="8974" width="13.85546875" style="81" customWidth="1"/>
    <col min="8975" max="9216" width="11.42578125" style="81"/>
    <col min="9217" max="9217" width="0.28515625" style="81" customWidth="1"/>
    <col min="9218" max="9218" width="3.42578125" style="81" customWidth="1"/>
    <col min="9219" max="9219" width="12.28515625" style="81" customWidth="1"/>
    <col min="9220" max="9220" width="15.28515625" style="81" customWidth="1"/>
    <col min="9221" max="9221" width="16.28515625" style="81" customWidth="1"/>
    <col min="9222" max="9222" width="14.42578125" style="81" customWidth="1"/>
    <col min="9223" max="9224" width="16.5703125" style="81" customWidth="1"/>
    <col min="9225" max="9225" width="2.85546875" style="81" customWidth="1"/>
    <col min="9226" max="9229" width="0" style="81" hidden="1" customWidth="1"/>
    <col min="9230" max="9230" width="13.85546875" style="81" customWidth="1"/>
    <col min="9231" max="9472" width="11.42578125" style="81"/>
    <col min="9473" max="9473" width="0.28515625" style="81" customWidth="1"/>
    <col min="9474" max="9474" width="3.42578125" style="81" customWidth="1"/>
    <col min="9475" max="9475" width="12.28515625" style="81" customWidth="1"/>
    <col min="9476" max="9476" width="15.28515625" style="81" customWidth="1"/>
    <col min="9477" max="9477" width="16.28515625" style="81" customWidth="1"/>
    <col min="9478" max="9478" width="14.42578125" style="81" customWidth="1"/>
    <col min="9479" max="9480" width="16.5703125" style="81" customWidth="1"/>
    <col min="9481" max="9481" width="2.85546875" style="81" customWidth="1"/>
    <col min="9482" max="9485" width="0" style="81" hidden="1" customWidth="1"/>
    <col min="9486" max="9486" width="13.85546875" style="81" customWidth="1"/>
    <col min="9487" max="9728" width="11.42578125" style="81"/>
    <col min="9729" max="9729" width="0.28515625" style="81" customWidth="1"/>
    <col min="9730" max="9730" width="3.42578125" style="81" customWidth="1"/>
    <col min="9731" max="9731" width="12.28515625" style="81" customWidth="1"/>
    <col min="9732" max="9732" width="15.28515625" style="81" customWidth="1"/>
    <col min="9733" max="9733" width="16.28515625" style="81" customWidth="1"/>
    <col min="9734" max="9734" width="14.42578125" style="81" customWidth="1"/>
    <col min="9735" max="9736" width="16.5703125" style="81" customWidth="1"/>
    <col min="9737" max="9737" width="2.85546875" style="81" customWidth="1"/>
    <col min="9738" max="9741" width="0" style="81" hidden="1" customWidth="1"/>
    <col min="9742" max="9742" width="13.85546875" style="81" customWidth="1"/>
    <col min="9743" max="9984" width="11.42578125" style="81"/>
    <col min="9985" max="9985" width="0.28515625" style="81" customWidth="1"/>
    <col min="9986" max="9986" width="3.42578125" style="81" customWidth="1"/>
    <col min="9987" max="9987" width="12.28515625" style="81" customWidth="1"/>
    <col min="9988" max="9988" width="15.28515625" style="81" customWidth="1"/>
    <col min="9989" max="9989" width="16.28515625" style="81" customWidth="1"/>
    <col min="9990" max="9990" width="14.42578125" style="81" customWidth="1"/>
    <col min="9991" max="9992" width="16.5703125" style="81" customWidth="1"/>
    <col min="9993" max="9993" width="2.85546875" style="81" customWidth="1"/>
    <col min="9994" max="9997" width="0" style="81" hidden="1" customWidth="1"/>
    <col min="9998" max="9998" width="13.85546875" style="81" customWidth="1"/>
    <col min="9999" max="10240" width="11.42578125" style="81"/>
    <col min="10241" max="10241" width="0.28515625" style="81" customWidth="1"/>
    <col min="10242" max="10242" width="3.42578125" style="81" customWidth="1"/>
    <col min="10243" max="10243" width="12.28515625" style="81" customWidth="1"/>
    <col min="10244" max="10244" width="15.28515625" style="81" customWidth="1"/>
    <col min="10245" max="10245" width="16.28515625" style="81" customWidth="1"/>
    <col min="10246" max="10246" width="14.42578125" style="81" customWidth="1"/>
    <col min="10247" max="10248" width="16.5703125" style="81" customWidth="1"/>
    <col min="10249" max="10249" width="2.85546875" style="81" customWidth="1"/>
    <col min="10250" max="10253" width="0" style="81" hidden="1" customWidth="1"/>
    <col min="10254" max="10254" width="13.85546875" style="81" customWidth="1"/>
    <col min="10255" max="10496" width="11.42578125" style="81"/>
    <col min="10497" max="10497" width="0.28515625" style="81" customWidth="1"/>
    <col min="10498" max="10498" width="3.42578125" style="81" customWidth="1"/>
    <col min="10499" max="10499" width="12.28515625" style="81" customWidth="1"/>
    <col min="10500" max="10500" width="15.28515625" style="81" customWidth="1"/>
    <col min="10501" max="10501" width="16.28515625" style="81" customWidth="1"/>
    <col min="10502" max="10502" width="14.42578125" style="81" customWidth="1"/>
    <col min="10503" max="10504" width="16.5703125" style="81" customWidth="1"/>
    <col min="10505" max="10505" width="2.85546875" style="81" customWidth="1"/>
    <col min="10506" max="10509" width="0" style="81" hidden="1" customWidth="1"/>
    <col min="10510" max="10510" width="13.85546875" style="81" customWidth="1"/>
    <col min="10511" max="10752" width="11.42578125" style="81"/>
    <col min="10753" max="10753" width="0.28515625" style="81" customWidth="1"/>
    <col min="10754" max="10754" width="3.42578125" style="81" customWidth="1"/>
    <col min="10755" max="10755" width="12.28515625" style="81" customWidth="1"/>
    <col min="10756" max="10756" width="15.28515625" style="81" customWidth="1"/>
    <col min="10757" max="10757" width="16.28515625" style="81" customWidth="1"/>
    <col min="10758" max="10758" width="14.42578125" style="81" customWidth="1"/>
    <col min="10759" max="10760" width="16.5703125" style="81" customWidth="1"/>
    <col min="10761" max="10761" width="2.85546875" style="81" customWidth="1"/>
    <col min="10762" max="10765" width="0" style="81" hidden="1" customWidth="1"/>
    <col min="10766" max="10766" width="13.85546875" style="81" customWidth="1"/>
    <col min="10767" max="11008" width="11.42578125" style="81"/>
    <col min="11009" max="11009" width="0.28515625" style="81" customWidth="1"/>
    <col min="11010" max="11010" width="3.42578125" style="81" customWidth="1"/>
    <col min="11011" max="11011" width="12.28515625" style="81" customWidth="1"/>
    <col min="11012" max="11012" width="15.28515625" style="81" customWidth="1"/>
    <col min="11013" max="11013" width="16.28515625" style="81" customWidth="1"/>
    <col min="11014" max="11014" width="14.42578125" style="81" customWidth="1"/>
    <col min="11015" max="11016" width="16.5703125" style="81" customWidth="1"/>
    <col min="11017" max="11017" width="2.85546875" style="81" customWidth="1"/>
    <col min="11018" max="11021" width="0" style="81" hidden="1" customWidth="1"/>
    <col min="11022" max="11022" width="13.85546875" style="81" customWidth="1"/>
    <col min="11023" max="11264" width="11.42578125" style="81"/>
    <col min="11265" max="11265" width="0.28515625" style="81" customWidth="1"/>
    <col min="11266" max="11266" width="3.42578125" style="81" customWidth="1"/>
    <col min="11267" max="11267" width="12.28515625" style="81" customWidth="1"/>
    <col min="11268" max="11268" width="15.28515625" style="81" customWidth="1"/>
    <col min="11269" max="11269" width="16.28515625" style="81" customWidth="1"/>
    <col min="11270" max="11270" width="14.42578125" style="81" customWidth="1"/>
    <col min="11271" max="11272" width="16.5703125" style="81" customWidth="1"/>
    <col min="11273" max="11273" width="2.85546875" style="81" customWidth="1"/>
    <col min="11274" max="11277" width="0" style="81" hidden="1" customWidth="1"/>
    <col min="11278" max="11278" width="13.85546875" style="81" customWidth="1"/>
    <col min="11279" max="11520" width="11.42578125" style="81"/>
    <col min="11521" max="11521" width="0.28515625" style="81" customWidth="1"/>
    <col min="11522" max="11522" width="3.42578125" style="81" customWidth="1"/>
    <col min="11523" max="11523" width="12.28515625" style="81" customWidth="1"/>
    <col min="11524" max="11524" width="15.28515625" style="81" customWidth="1"/>
    <col min="11525" max="11525" width="16.28515625" style="81" customWidth="1"/>
    <col min="11526" max="11526" width="14.42578125" style="81" customWidth="1"/>
    <col min="11527" max="11528" width="16.5703125" style="81" customWidth="1"/>
    <col min="11529" max="11529" width="2.85546875" style="81" customWidth="1"/>
    <col min="11530" max="11533" width="0" style="81" hidden="1" customWidth="1"/>
    <col min="11534" max="11534" width="13.85546875" style="81" customWidth="1"/>
    <col min="11535" max="11776" width="11.42578125" style="81"/>
    <col min="11777" max="11777" width="0.28515625" style="81" customWidth="1"/>
    <col min="11778" max="11778" width="3.42578125" style="81" customWidth="1"/>
    <col min="11779" max="11779" width="12.28515625" style="81" customWidth="1"/>
    <col min="11780" max="11780" width="15.28515625" style="81" customWidth="1"/>
    <col min="11781" max="11781" width="16.28515625" style="81" customWidth="1"/>
    <col min="11782" max="11782" width="14.42578125" style="81" customWidth="1"/>
    <col min="11783" max="11784" width="16.5703125" style="81" customWidth="1"/>
    <col min="11785" max="11785" width="2.85546875" style="81" customWidth="1"/>
    <col min="11786" max="11789" width="0" style="81" hidden="1" customWidth="1"/>
    <col min="11790" max="11790" width="13.85546875" style="81" customWidth="1"/>
    <col min="11791" max="12032" width="11.42578125" style="81"/>
    <col min="12033" max="12033" width="0.28515625" style="81" customWidth="1"/>
    <col min="12034" max="12034" width="3.42578125" style="81" customWidth="1"/>
    <col min="12035" max="12035" width="12.28515625" style="81" customWidth="1"/>
    <col min="12036" max="12036" width="15.28515625" style="81" customWidth="1"/>
    <col min="12037" max="12037" width="16.28515625" style="81" customWidth="1"/>
    <col min="12038" max="12038" width="14.42578125" style="81" customWidth="1"/>
    <col min="12039" max="12040" width="16.5703125" style="81" customWidth="1"/>
    <col min="12041" max="12041" width="2.85546875" style="81" customWidth="1"/>
    <col min="12042" max="12045" width="0" style="81" hidden="1" customWidth="1"/>
    <col min="12046" max="12046" width="13.85546875" style="81" customWidth="1"/>
    <col min="12047" max="12288" width="11.42578125" style="81"/>
    <col min="12289" max="12289" width="0.28515625" style="81" customWidth="1"/>
    <col min="12290" max="12290" width="3.42578125" style="81" customWidth="1"/>
    <col min="12291" max="12291" width="12.28515625" style="81" customWidth="1"/>
    <col min="12292" max="12292" width="15.28515625" style="81" customWidth="1"/>
    <col min="12293" max="12293" width="16.28515625" style="81" customWidth="1"/>
    <col min="12294" max="12294" width="14.42578125" style="81" customWidth="1"/>
    <col min="12295" max="12296" width="16.5703125" style="81" customWidth="1"/>
    <col min="12297" max="12297" width="2.85546875" style="81" customWidth="1"/>
    <col min="12298" max="12301" width="0" style="81" hidden="1" customWidth="1"/>
    <col min="12302" max="12302" width="13.85546875" style="81" customWidth="1"/>
    <col min="12303" max="12544" width="11.42578125" style="81"/>
    <col min="12545" max="12545" width="0.28515625" style="81" customWidth="1"/>
    <col min="12546" max="12546" width="3.42578125" style="81" customWidth="1"/>
    <col min="12547" max="12547" width="12.28515625" style="81" customWidth="1"/>
    <col min="12548" max="12548" width="15.28515625" style="81" customWidth="1"/>
    <col min="12549" max="12549" width="16.28515625" style="81" customWidth="1"/>
    <col min="12550" max="12550" width="14.42578125" style="81" customWidth="1"/>
    <col min="12551" max="12552" width="16.5703125" style="81" customWidth="1"/>
    <col min="12553" max="12553" width="2.85546875" style="81" customWidth="1"/>
    <col min="12554" max="12557" width="0" style="81" hidden="1" customWidth="1"/>
    <col min="12558" max="12558" width="13.85546875" style="81" customWidth="1"/>
    <col min="12559" max="12800" width="11.42578125" style="81"/>
    <col min="12801" max="12801" width="0.28515625" style="81" customWidth="1"/>
    <col min="12802" max="12802" width="3.42578125" style="81" customWidth="1"/>
    <col min="12803" max="12803" width="12.28515625" style="81" customWidth="1"/>
    <col min="12804" max="12804" width="15.28515625" style="81" customWidth="1"/>
    <col min="12805" max="12805" width="16.28515625" style="81" customWidth="1"/>
    <col min="12806" max="12806" width="14.42578125" style="81" customWidth="1"/>
    <col min="12807" max="12808" width="16.5703125" style="81" customWidth="1"/>
    <col min="12809" max="12809" width="2.85546875" style="81" customWidth="1"/>
    <col min="12810" max="12813" width="0" style="81" hidden="1" customWidth="1"/>
    <col min="12814" max="12814" width="13.85546875" style="81" customWidth="1"/>
    <col min="12815" max="13056" width="11.42578125" style="81"/>
    <col min="13057" max="13057" width="0.28515625" style="81" customWidth="1"/>
    <col min="13058" max="13058" width="3.42578125" style="81" customWidth="1"/>
    <col min="13059" max="13059" width="12.28515625" style="81" customWidth="1"/>
    <col min="13060" max="13060" width="15.28515625" style="81" customWidth="1"/>
    <col min="13061" max="13061" width="16.28515625" style="81" customWidth="1"/>
    <col min="13062" max="13062" width="14.42578125" style="81" customWidth="1"/>
    <col min="13063" max="13064" width="16.5703125" style="81" customWidth="1"/>
    <col min="13065" max="13065" width="2.85546875" style="81" customWidth="1"/>
    <col min="13066" max="13069" width="0" style="81" hidden="1" customWidth="1"/>
    <col min="13070" max="13070" width="13.85546875" style="81" customWidth="1"/>
    <col min="13071" max="13312" width="11.42578125" style="81"/>
    <col min="13313" max="13313" width="0.28515625" style="81" customWidth="1"/>
    <col min="13314" max="13314" width="3.42578125" style="81" customWidth="1"/>
    <col min="13315" max="13315" width="12.28515625" style="81" customWidth="1"/>
    <col min="13316" max="13316" width="15.28515625" style="81" customWidth="1"/>
    <col min="13317" max="13317" width="16.28515625" style="81" customWidth="1"/>
    <col min="13318" max="13318" width="14.42578125" style="81" customWidth="1"/>
    <col min="13319" max="13320" width="16.5703125" style="81" customWidth="1"/>
    <col min="13321" max="13321" width="2.85546875" style="81" customWidth="1"/>
    <col min="13322" max="13325" width="0" style="81" hidden="1" customWidth="1"/>
    <col min="13326" max="13326" width="13.85546875" style="81" customWidth="1"/>
    <col min="13327" max="13568" width="11.42578125" style="81"/>
    <col min="13569" max="13569" width="0.28515625" style="81" customWidth="1"/>
    <col min="13570" max="13570" width="3.42578125" style="81" customWidth="1"/>
    <col min="13571" max="13571" width="12.28515625" style="81" customWidth="1"/>
    <col min="13572" max="13572" width="15.28515625" style="81" customWidth="1"/>
    <col min="13573" max="13573" width="16.28515625" style="81" customWidth="1"/>
    <col min="13574" max="13574" width="14.42578125" style="81" customWidth="1"/>
    <col min="13575" max="13576" width="16.5703125" style="81" customWidth="1"/>
    <col min="13577" max="13577" width="2.85546875" style="81" customWidth="1"/>
    <col min="13578" max="13581" width="0" style="81" hidden="1" customWidth="1"/>
    <col min="13582" max="13582" width="13.85546875" style="81" customWidth="1"/>
    <col min="13583" max="13824" width="11.42578125" style="81"/>
    <col min="13825" max="13825" width="0.28515625" style="81" customWidth="1"/>
    <col min="13826" max="13826" width="3.42578125" style="81" customWidth="1"/>
    <col min="13827" max="13827" width="12.28515625" style="81" customWidth="1"/>
    <col min="13828" max="13828" width="15.28515625" style="81" customWidth="1"/>
    <col min="13829" max="13829" width="16.28515625" style="81" customWidth="1"/>
    <col min="13830" max="13830" width="14.42578125" style="81" customWidth="1"/>
    <col min="13831" max="13832" width="16.5703125" style="81" customWidth="1"/>
    <col min="13833" max="13833" width="2.85546875" style="81" customWidth="1"/>
    <col min="13834" max="13837" width="0" style="81" hidden="1" customWidth="1"/>
    <col min="13838" max="13838" width="13.85546875" style="81" customWidth="1"/>
    <col min="13839" max="14080" width="11.42578125" style="81"/>
    <col min="14081" max="14081" width="0.28515625" style="81" customWidth="1"/>
    <col min="14082" max="14082" width="3.42578125" style="81" customWidth="1"/>
    <col min="14083" max="14083" width="12.28515625" style="81" customWidth="1"/>
    <col min="14084" max="14084" width="15.28515625" style="81" customWidth="1"/>
    <col min="14085" max="14085" width="16.28515625" style="81" customWidth="1"/>
    <col min="14086" max="14086" width="14.42578125" style="81" customWidth="1"/>
    <col min="14087" max="14088" width="16.5703125" style="81" customWidth="1"/>
    <col min="14089" max="14089" width="2.85546875" style="81" customWidth="1"/>
    <col min="14090" max="14093" width="0" style="81" hidden="1" customWidth="1"/>
    <col min="14094" max="14094" width="13.85546875" style="81" customWidth="1"/>
    <col min="14095" max="14336" width="11.42578125" style="81"/>
    <col min="14337" max="14337" width="0.28515625" style="81" customWidth="1"/>
    <col min="14338" max="14338" width="3.42578125" style="81" customWidth="1"/>
    <col min="14339" max="14339" width="12.28515625" style="81" customWidth="1"/>
    <col min="14340" max="14340" width="15.28515625" style="81" customWidth="1"/>
    <col min="14341" max="14341" width="16.28515625" style="81" customWidth="1"/>
    <col min="14342" max="14342" width="14.42578125" style="81" customWidth="1"/>
    <col min="14343" max="14344" width="16.5703125" style="81" customWidth="1"/>
    <col min="14345" max="14345" width="2.85546875" style="81" customWidth="1"/>
    <col min="14346" max="14349" width="0" style="81" hidden="1" customWidth="1"/>
    <col min="14350" max="14350" width="13.85546875" style="81" customWidth="1"/>
    <col min="14351" max="14592" width="11.42578125" style="81"/>
    <col min="14593" max="14593" width="0.28515625" style="81" customWidth="1"/>
    <col min="14594" max="14594" width="3.42578125" style="81" customWidth="1"/>
    <col min="14595" max="14595" width="12.28515625" style="81" customWidth="1"/>
    <col min="14596" max="14596" width="15.28515625" style="81" customWidth="1"/>
    <col min="14597" max="14597" width="16.28515625" style="81" customWidth="1"/>
    <col min="14598" max="14598" width="14.42578125" style="81" customWidth="1"/>
    <col min="14599" max="14600" width="16.5703125" style="81" customWidth="1"/>
    <col min="14601" max="14601" width="2.85546875" style="81" customWidth="1"/>
    <col min="14602" max="14605" width="0" style="81" hidden="1" customWidth="1"/>
    <col min="14606" max="14606" width="13.85546875" style="81" customWidth="1"/>
    <col min="14607" max="14848" width="11.42578125" style="81"/>
    <col min="14849" max="14849" width="0.28515625" style="81" customWidth="1"/>
    <col min="14850" max="14850" width="3.42578125" style="81" customWidth="1"/>
    <col min="14851" max="14851" width="12.28515625" style="81" customWidth="1"/>
    <col min="14852" max="14852" width="15.28515625" style="81" customWidth="1"/>
    <col min="14853" max="14853" width="16.28515625" style="81" customWidth="1"/>
    <col min="14854" max="14854" width="14.42578125" style="81" customWidth="1"/>
    <col min="14855" max="14856" width="16.5703125" style="81" customWidth="1"/>
    <col min="14857" max="14857" width="2.85546875" style="81" customWidth="1"/>
    <col min="14858" max="14861" width="0" style="81" hidden="1" customWidth="1"/>
    <col min="14862" max="14862" width="13.85546875" style="81" customWidth="1"/>
    <col min="14863" max="15104" width="11.42578125" style="81"/>
    <col min="15105" max="15105" width="0.28515625" style="81" customWidth="1"/>
    <col min="15106" max="15106" width="3.42578125" style="81" customWidth="1"/>
    <col min="15107" max="15107" width="12.28515625" style="81" customWidth="1"/>
    <col min="15108" max="15108" width="15.28515625" style="81" customWidth="1"/>
    <col min="15109" max="15109" width="16.28515625" style="81" customWidth="1"/>
    <col min="15110" max="15110" width="14.42578125" style="81" customWidth="1"/>
    <col min="15111" max="15112" width="16.5703125" style="81" customWidth="1"/>
    <col min="15113" max="15113" width="2.85546875" style="81" customWidth="1"/>
    <col min="15114" max="15117" width="0" style="81" hidden="1" customWidth="1"/>
    <col min="15118" max="15118" width="13.85546875" style="81" customWidth="1"/>
    <col min="15119" max="15360" width="11.42578125" style="81"/>
    <col min="15361" max="15361" width="0.28515625" style="81" customWidth="1"/>
    <col min="15362" max="15362" width="3.42578125" style="81" customWidth="1"/>
    <col min="15363" max="15363" width="12.28515625" style="81" customWidth="1"/>
    <col min="15364" max="15364" width="15.28515625" style="81" customWidth="1"/>
    <col min="15365" max="15365" width="16.28515625" style="81" customWidth="1"/>
    <col min="15366" max="15366" width="14.42578125" style="81" customWidth="1"/>
    <col min="15367" max="15368" width="16.5703125" style="81" customWidth="1"/>
    <col min="15369" max="15369" width="2.85546875" style="81" customWidth="1"/>
    <col min="15370" max="15373" width="0" style="81" hidden="1" customWidth="1"/>
    <col min="15374" max="15374" width="13.85546875" style="81" customWidth="1"/>
    <col min="15375" max="15616" width="11.42578125" style="81"/>
    <col min="15617" max="15617" width="0.28515625" style="81" customWidth="1"/>
    <col min="15618" max="15618" width="3.42578125" style="81" customWidth="1"/>
    <col min="15619" max="15619" width="12.28515625" style="81" customWidth="1"/>
    <col min="15620" max="15620" width="15.28515625" style="81" customWidth="1"/>
    <col min="15621" max="15621" width="16.28515625" style="81" customWidth="1"/>
    <col min="15622" max="15622" width="14.42578125" style="81" customWidth="1"/>
    <col min="15623" max="15624" width="16.5703125" style="81" customWidth="1"/>
    <col min="15625" max="15625" width="2.85546875" style="81" customWidth="1"/>
    <col min="15626" max="15629" width="0" style="81" hidden="1" customWidth="1"/>
    <col min="15630" max="15630" width="13.85546875" style="81" customWidth="1"/>
    <col min="15631" max="15872" width="11.42578125" style="81"/>
    <col min="15873" max="15873" width="0.28515625" style="81" customWidth="1"/>
    <col min="15874" max="15874" width="3.42578125" style="81" customWidth="1"/>
    <col min="15875" max="15875" width="12.28515625" style="81" customWidth="1"/>
    <col min="15876" max="15876" width="15.28515625" style="81" customWidth="1"/>
    <col min="15877" max="15877" width="16.28515625" style="81" customWidth="1"/>
    <col min="15878" max="15878" width="14.42578125" style="81" customWidth="1"/>
    <col min="15879" max="15880" width="16.5703125" style="81" customWidth="1"/>
    <col min="15881" max="15881" width="2.85546875" style="81" customWidth="1"/>
    <col min="15882" max="15885" width="0" style="81" hidden="1" customWidth="1"/>
    <col min="15886" max="15886" width="13.85546875" style="81" customWidth="1"/>
    <col min="15887" max="16128" width="11.42578125" style="81"/>
    <col min="16129" max="16129" width="0.28515625" style="81" customWidth="1"/>
    <col min="16130" max="16130" width="3.42578125" style="81" customWidth="1"/>
    <col min="16131" max="16131" width="12.28515625" style="81" customWidth="1"/>
    <col min="16132" max="16132" width="15.28515625" style="81" customWidth="1"/>
    <col min="16133" max="16133" width="16.28515625" style="81" customWidth="1"/>
    <col min="16134" max="16134" width="14.42578125" style="81" customWidth="1"/>
    <col min="16135" max="16136" width="16.5703125" style="81" customWidth="1"/>
    <col min="16137" max="16137" width="2.85546875" style="81" customWidth="1"/>
    <col min="16138" max="16141" width="0" style="81" hidden="1" customWidth="1"/>
    <col min="16142" max="16142" width="13.85546875" style="81" customWidth="1"/>
    <col min="16143" max="16384" width="11.42578125" style="81"/>
  </cols>
  <sheetData>
    <row r="1" spans="3:14">
      <c r="C1" s="78"/>
      <c r="D1" s="78"/>
      <c r="E1" s="78"/>
      <c r="F1" s="79"/>
      <c r="G1" s="79"/>
      <c r="H1" s="79"/>
      <c r="J1" s="80">
        <v>39010</v>
      </c>
      <c r="L1" s="82">
        <v>1</v>
      </c>
      <c r="M1" s="82">
        <v>1</v>
      </c>
    </row>
    <row r="2" spans="3:14" ht="12.95" customHeight="1">
      <c r="C2" s="83"/>
      <c r="D2" s="84"/>
      <c r="E2" s="84"/>
      <c r="F2" s="85"/>
      <c r="G2" s="85"/>
      <c r="H2" s="86"/>
      <c r="J2" s="87"/>
      <c r="L2" s="82">
        <v>2</v>
      </c>
      <c r="M2" s="82">
        <v>2</v>
      </c>
    </row>
    <row r="3" spans="3:14" ht="18.75" customHeight="1">
      <c r="C3" s="88"/>
      <c r="D3" s="164" t="s">
        <v>120</v>
      </c>
      <c r="E3" s="165"/>
      <c r="F3" s="165"/>
      <c r="G3" s="166"/>
      <c r="H3" s="89"/>
      <c r="L3" s="82">
        <v>3</v>
      </c>
      <c r="M3" s="82">
        <v>3</v>
      </c>
      <c r="N3" s="91"/>
    </row>
    <row r="4" spans="3:14">
      <c r="C4" s="92"/>
      <c r="D4" s="78"/>
      <c r="E4" s="93"/>
      <c r="F4" s="94"/>
      <c r="G4" s="94"/>
      <c r="H4" s="95"/>
      <c r="L4" s="82">
        <v>4</v>
      </c>
    </row>
    <row r="5" spans="3:14">
      <c r="C5" s="92"/>
      <c r="D5" s="96" t="s">
        <v>78</v>
      </c>
      <c r="E5" s="146">
        <v>40000</v>
      </c>
      <c r="F5" s="94"/>
      <c r="G5" s="167" t="s">
        <v>79</v>
      </c>
      <c r="H5" s="168"/>
      <c r="L5" s="82">
        <v>12</v>
      </c>
    </row>
    <row r="6" spans="3:14" ht="3.95" customHeight="1">
      <c r="C6" s="92"/>
      <c r="D6" s="96"/>
      <c r="E6" s="98"/>
      <c r="F6" s="94"/>
      <c r="G6" s="139"/>
      <c r="H6" s="140"/>
      <c r="L6" s="82"/>
    </row>
    <row r="7" spans="3:14">
      <c r="C7" s="92"/>
      <c r="D7" s="96" t="s">
        <v>80</v>
      </c>
      <c r="E7" s="137">
        <v>3</v>
      </c>
      <c r="F7" s="79"/>
      <c r="G7" s="141" t="s">
        <v>81</v>
      </c>
      <c r="H7" s="142">
        <f>E5</f>
        <v>40000</v>
      </c>
      <c r="L7" s="82"/>
    </row>
    <row r="8" spans="3:14" ht="3.95" customHeight="1">
      <c r="C8" s="92"/>
      <c r="D8" s="96"/>
      <c r="E8" s="98"/>
      <c r="F8" s="94"/>
      <c r="G8" s="143"/>
      <c r="H8" s="144"/>
      <c r="L8" s="82"/>
    </row>
    <row r="9" spans="3:14">
      <c r="C9" s="92"/>
      <c r="D9" s="96" t="s">
        <v>82</v>
      </c>
      <c r="E9" s="138">
        <v>0</v>
      </c>
      <c r="F9" s="79"/>
      <c r="G9" s="141" t="s">
        <v>83</v>
      </c>
      <c r="H9" s="144">
        <f>SUM(E26:E506)</f>
        <v>2674.8687666783767</v>
      </c>
    </row>
    <row r="10" spans="3:14" hidden="1">
      <c r="C10" s="92"/>
      <c r="D10" s="96" t="s">
        <v>78</v>
      </c>
      <c r="E10" s="136">
        <f>E5</f>
        <v>40000</v>
      </c>
      <c r="F10" s="79" t="s">
        <v>84</v>
      </c>
      <c r="G10" s="141"/>
      <c r="H10" s="144"/>
    </row>
    <row r="11" spans="3:14" hidden="1">
      <c r="C11" s="92"/>
      <c r="D11" s="96" t="s">
        <v>80</v>
      </c>
      <c r="E11" s="99">
        <f>E7</f>
        <v>3</v>
      </c>
      <c r="F11" s="79"/>
      <c r="G11" s="141"/>
      <c r="H11" s="144"/>
    </row>
    <row r="12" spans="3:14" ht="3.95" customHeight="1">
      <c r="C12" s="92"/>
      <c r="D12" s="96"/>
      <c r="E12" s="98"/>
      <c r="F12" s="94"/>
      <c r="G12" s="143"/>
      <c r="H12" s="144"/>
      <c r="L12" s="82"/>
    </row>
    <row r="13" spans="3:14">
      <c r="C13" s="92"/>
      <c r="D13" s="96" t="s">
        <v>85</v>
      </c>
      <c r="E13" s="138">
        <v>4.2500000000000003E-2</v>
      </c>
      <c r="F13" s="79"/>
      <c r="G13" s="141" t="s">
        <v>86</v>
      </c>
      <c r="H13" s="142">
        <f>E5*E9</f>
        <v>0</v>
      </c>
    </row>
    <row r="14" spans="3:14" ht="3.95" customHeight="1">
      <c r="C14" s="92"/>
      <c r="D14" s="96"/>
      <c r="E14" s="98"/>
      <c r="F14" s="94"/>
      <c r="G14" s="143"/>
      <c r="H14" s="144"/>
      <c r="L14" s="82"/>
    </row>
    <row r="15" spans="3:14" hidden="1">
      <c r="C15" s="92"/>
      <c r="D15" s="96" t="s">
        <v>87</v>
      </c>
      <c r="E15" s="97">
        <v>12</v>
      </c>
      <c r="F15" s="100"/>
      <c r="G15" s="101" t="s">
        <v>88</v>
      </c>
      <c r="H15" s="102">
        <f>H7+H9+H13</f>
        <v>42674.868766678374</v>
      </c>
    </row>
    <row r="16" spans="3:14" ht="3.95" hidden="1" customHeight="1">
      <c r="C16" s="92"/>
      <c r="D16" s="96"/>
      <c r="E16" s="98"/>
      <c r="F16" s="94"/>
      <c r="G16" s="94"/>
      <c r="H16" s="95"/>
      <c r="L16" s="82"/>
    </row>
    <row r="17" spans="1:11" hidden="1">
      <c r="C17" s="92"/>
      <c r="D17" s="96" t="s">
        <v>89</v>
      </c>
      <c r="E17" s="97">
        <v>1</v>
      </c>
      <c r="F17" s="103"/>
      <c r="G17" s="104"/>
      <c r="H17" s="105"/>
    </row>
    <row r="18" spans="1:11" ht="12.75" hidden="1" customHeight="1">
      <c r="C18" s="92"/>
      <c r="D18" s="96" t="str">
        <f>IF(E17=1,"francés",IF(E17=2,"cuotas constantes",IF(E17=3,"americano","¿Qué has puesto?")))</f>
        <v>francés</v>
      </c>
      <c r="E18" s="106"/>
      <c r="F18" s="79"/>
      <c r="G18" s="107"/>
      <c r="H18" s="105"/>
    </row>
    <row r="19" spans="1:11" ht="15.95" customHeight="1">
      <c r="C19" s="108"/>
      <c r="D19" s="109"/>
      <c r="E19" s="110"/>
      <c r="F19" s="111"/>
      <c r="G19" s="112"/>
      <c r="H19" s="113"/>
    </row>
    <row r="20" spans="1:11" hidden="1">
      <c r="C20" s="78"/>
      <c r="D20" s="78"/>
      <c r="E20" s="78"/>
      <c r="F20" s="78"/>
      <c r="G20" s="78"/>
      <c r="H20" s="78"/>
    </row>
    <row r="21" spans="1:11" ht="6.95" hidden="1" customHeight="1">
      <c r="C21" s="114"/>
      <c r="D21" s="115"/>
      <c r="E21" s="90"/>
      <c r="F21" s="81"/>
    </row>
    <row r="22" spans="1:11" ht="13.5" hidden="1" thickBot="1">
      <c r="C22" s="78"/>
      <c r="D22" s="116" t="s">
        <v>90</v>
      </c>
      <c r="E22" s="117">
        <f>-1+(1+IRR($K$25:$K$506,$E$13/$E$15))^$E$15</f>
        <v>4.3337716309595153E-2</v>
      </c>
      <c r="F22" s="78"/>
      <c r="G22" s="118"/>
      <c r="H22" s="78"/>
      <c r="K22" s="119"/>
    </row>
    <row r="23" spans="1:11" ht="6.95" hidden="1" customHeight="1">
      <c r="C23" s="120"/>
      <c r="D23" s="115"/>
      <c r="E23" s="90"/>
      <c r="F23" s="81"/>
      <c r="J23" s="121"/>
    </row>
    <row r="24" spans="1:11" s="125" customFormat="1">
      <c r="A24" s="122"/>
      <c r="B24" s="78"/>
      <c r="C24" s="123" t="str">
        <f>IF(E15=1,"años",IF(E15=2,"semestre",IF(E15=3,"cuatrim.",IF(E15=4,"trimestre",IF(E15=12,"meses","¿Qué has puesto?")))))</f>
        <v>meses</v>
      </c>
      <c r="D24" s="124" t="s">
        <v>91</v>
      </c>
      <c r="E24" s="124" t="s">
        <v>92</v>
      </c>
      <c r="F24" s="124" t="s">
        <v>93</v>
      </c>
      <c r="G24" s="124" t="s">
        <v>94</v>
      </c>
      <c r="H24" s="124" t="s">
        <v>95</v>
      </c>
      <c r="I24" s="78"/>
      <c r="J24" s="121"/>
    </row>
    <row r="25" spans="1:11">
      <c r="A25" s="77">
        <v>0</v>
      </c>
      <c r="C25" s="126">
        <f t="shared" ref="C25:C88" si="0">IF(E$11*E$15&lt;A25,"",A25)</f>
        <v>0</v>
      </c>
      <c r="D25" s="127"/>
      <c r="E25" s="128"/>
      <c r="F25" s="128"/>
      <c r="G25" s="128"/>
      <c r="H25" s="129">
        <f>E10</f>
        <v>40000</v>
      </c>
      <c r="J25" s="121"/>
      <c r="K25" s="81">
        <f>-E10*(1-E9)</f>
        <v>-40000</v>
      </c>
    </row>
    <row r="26" spans="1:11">
      <c r="A26" s="77">
        <v>1</v>
      </c>
      <c r="C26" s="126">
        <f t="shared" si="0"/>
        <v>1</v>
      </c>
      <c r="D26" s="127">
        <f t="shared" ref="D26:D89" si="1">IF(C26&lt;&gt;"",IF(E$17=1,(H$25*E$13/E$15)/(1-(1+(E$13/E$15))^(-E$11*E$15)),IF(OR(E$17=2,E$17=3),E26+F26,"")),"")</f>
        <v>1185.4130212965815</v>
      </c>
      <c r="E26" s="128">
        <f t="shared" ref="E26:E89" si="2">IF(C26&lt;&gt;"",H25*E$13/E$15,"")</f>
        <v>141.66666666666669</v>
      </c>
      <c r="F26" s="128">
        <f t="shared" ref="F26:F89" si="3">IF(C26&lt;&gt;"",IF(E$17=1,D26-E26,IF(E$17=2,H$25/(E$11*E$15),IF(E$17=3,IF(E$11*E$15=C26,H$25,0),""))),"")</f>
        <v>1043.7463546299148</v>
      </c>
      <c r="G26" s="128">
        <f t="shared" ref="G26:G89" si="4">IF(C26&lt;&gt;"",G25+F26,"")</f>
        <v>1043.7463546299148</v>
      </c>
      <c r="H26" s="129">
        <f t="shared" ref="H26:H89" si="5">IF(C26&lt;&gt;"",H25-F26,"")</f>
        <v>38956.253645370089</v>
      </c>
      <c r="J26" s="121"/>
      <c r="K26" s="90">
        <f t="shared" ref="K26:K89" si="6">+D26</f>
        <v>1185.4130212965815</v>
      </c>
    </row>
    <row r="27" spans="1:11">
      <c r="A27" s="77">
        <v>2</v>
      </c>
      <c r="C27" s="126">
        <f t="shared" si="0"/>
        <v>2</v>
      </c>
      <c r="D27" s="127">
        <f t="shared" si="1"/>
        <v>1185.4130212965815</v>
      </c>
      <c r="E27" s="128">
        <f t="shared" si="2"/>
        <v>137.97006499401908</v>
      </c>
      <c r="F27" s="128">
        <f t="shared" si="3"/>
        <v>1047.4429563025624</v>
      </c>
      <c r="G27" s="128">
        <f t="shared" si="4"/>
        <v>2091.1893109324774</v>
      </c>
      <c r="H27" s="129">
        <f t="shared" si="5"/>
        <v>37908.810689067526</v>
      </c>
      <c r="J27" s="121"/>
      <c r="K27" s="90">
        <f t="shared" si="6"/>
        <v>1185.4130212965815</v>
      </c>
    </row>
    <row r="28" spans="1:11">
      <c r="A28" s="77">
        <v>3</v>
      </c>
      <c r="C28" s="126">
        <f t="shared" si="0"/>
        <v>3</v>
      </c>
      <c r="D28" s="127">
        <f t="shared" si="1"/>
        <v>1185.4130212965815</v>
      </c>
      <c r="E28" s="128">
        <f t="shared" si="2"/>
        <v>134.2603711904475</v>
      </c>
      <c r="F28" s="128">
        <f t="shared" si="3"/>
        <v>1051.1526501061339</v>
      </c>
      <c r="G28" s="128">
        <f t="shared" si="4"/>
        <v>3142.3419610386113</v>
      </c>
      <c r="H28" s="129">
        <f t="shared" si="5"/>
        <v>36857.658038961396</v>
      </c>
      <c r="J28" s="121"/>
      <c r="K28" s="90">
        <f t="shared" si="6"/>
        <v>1185.4130212965815</v>
      </c>
    </row>
    <row r="29" spans="1:11">
      <c r="A29" s="77">
        <v>4</v>
      </c>
      <c r="C29" s="126">
        <f t="shared" si="0"/>
        <v>4</v>
      </c>
      <c r="D29" s="127">
        <f t="shared" si="1"/>
        <v>1185.4130212965815</v>
      </c>
      <c r="E29" s="128">
        <f t="shared" si="2"/>
        <v>130.53753888798829</v>
      </c>
      <c r="F29" s="128">
        <f t="shared" si="3"/>
        <v>1054.8754824085931</v>
      </c>
      <c r="G29" s="128">
        <f t="shared" si="4"/>
        <v>4197.2174434472045</v>
      </c>
      <c r="H29" s="129">
        <f t="shared" si="5"/>
        <v>35802.782556552804</v>
      </c>
      <c r="J29" s="121"/>
      <c r="K29" s="90">
        <f t="shared" si="6"/>
        <v>1185.4130212965815</v>
      </c>
    </row>
    <row r="30" spans="1:11">
      <c r="A30" s="77">
        <v>5</v>
      </c>
      <c r="C30" s="126">
        <f t="shared" si="0"/>
        <v>5</v>
      </c>
      <c r="D30" s="127">
        <f t="shared" si="1"/>
        <v>1185.4130212965815</v>
      </c>
      <c r="E30" s="128">
        <f t="shared" si="2"/>
        <v>126.80152155445785</v>
      </c>
      <c r="F30" s="128">
        <f t="shared" si="3"/>
        <v>1058.6114997421237</v>
      </c>
      <c r="G30" s="128">
        <f t="shared" si="4"/>
        <v>5255.8289431893281</v>
      </c>
      <c r="H30" s="129">
        <f t="shared" si="5"/>
        <v>34744.171056810679</v>
      </c>
      <c r="J30" s="121"/>
      <c r="K30" s="90">
        <f t="shared" si="6"/>
        <v>1185.4130212965815</v>
      </c>
    </row>
    <row r="31" spans="1:11">
      <c r="A31" s="77">
        <v>6</v>
      </c>
      <c r="C31" s="126">
        <f t="shared" si="0"/>
        <v>6</v>
      </c>
      <c r="D31" s="127">
        <f t="shared" si="1"/>
        <v>1185.4130212965815</v>
      </c>
      <c r="E31" s="128">
        <f t="shared" si="2"/>
        <v>123.05227249287117</v>
      </c>
      <c r="F31" s="128">
        <f t="shared" si="3"/>
        <v>1062.3607488037103</v>
      </c>
      <c r="G31" s="128">
        <f t="shared" si="4"/>
        <v>6318.1896919930387</v>
      </c>
      <c r="H31" s="129">
        <f t="shared" si="5"/>
        <v>33681.81030800697</v>
      </c>
      <c r="J31" s="121"/>
      <c r="K31" s="90">
        <f t="shared" si="6"/>
        <v>1185.4130212965815</v>
      </c>
    </row>
    <row r="32" spans="1:11">
      <c r="A32" s="77">
        <v>7</v>
      </c>
      <c r="C32" s="126">
        <f t="shared" si="0"/>
        <v>7</v>
      </c>
      <c r="D32" s="127">
        <f t="shared" si="1"/>
        <v>1185.4130212965815</v>
      </c>
      <c r="E32" s="128">
        <f t="shared" si="2"/>
        <v>119.28974484085802</v>
      </c>
      <c r="F32" s="128">
        <f t="shared" si="3"/>
        <v>1066.1232764557235</v>
      </c>
      <c r="G32" s="128">
        <f t="shared" si="4"/>
        <v>7384.3129684487621</v>
      </c>
      <c r="H32" s="129">
        <f t="shared" si="5"/>
        <v>32615.687031551246</v>
      </c>
      <c r="J32" s="121"/>
      <c r="K32" s="90">
        <f t="shared" si="6"/>
        <v>1185.4130212965815</v>
      </c>
    </row>
    <row r="33" spans="1:11">
      <c r="A33" s="77">
        <v>8</v>
      </c>
      <c r="C33" s="126">
        <f t="shared" si="0"/>
        <v>8</v>
      </c>
      <c r="D33" s="127">
        <f t="shared" si="1"/>
        <v>1185.4130212965815</v>
      </c>
      <c r="E33" s="128">
        <f t="shared" si="2"/>
        <v>115.51389157007735</v>
      </c>
      <c r="F33" s="128">
        <f t="shared" si="3"/>
        <v>1069.8991297265043</v>
      </c>
      <c r="G33" s="128">
        <f t="shared" si="4"/>
        <v>8454.2120981752669</v>
      </c>
      <c r="H33" s="129">
        <f t="shared" si="5"/>
        <v>31545.78790182474</v>
      </c>
      <c r="J33" s="121"/>
      <c r="K33" s="90">
        <f t="shared" si="6"/>
        <v>1185.4130212965815</v>
      </c>
    </row>
    <row r="34" spans="1:11">
      <c r="A34" s="77">
        <v>9</v>
      </c>
      <c r="C34" s="126">
        <f t="shared" si="0"/>
        <v>9</v>
      </c>
      <c r="D34" s="127">
        <f t="shared" si="1"/>
        <v>1185.4130212965815</v>
      </c>
      <c r="E34" s="128">
        <f t="shared" si="2"/>
        <v>111.7246654856293</v>
      </c>
      <c r="F34" s="128">
        <f t="shared" si="3"/>
        <v>1073.6883558109523</v>
      </c>
      <c r="G34" s="128">
        <f t="shared" si="4"/>
        <v>9527.9004539862199</v>
      </c>
      <c r="H34" s="129">
        <f t="shared" si="5"/>
        <v>30472.099546013789</v>
      </c>
      <c r="J34" s="121"/>
      <c r="K34" s="90">
        <f t="shared" si="6"/>
        <v>1185.4130212965815</v>
      </c>
    </row>
    <row r="35" spans="1:11">
      <c r="A35" s="77">
        <v>10</v>
      </c>
      <c r="C35" s="126">
        <f t="shared" si="0"/>
        <v>10</v>
      </c>
      <c r="D35" s="127">
        <f t="shared" si="1"/>
        <v>1185.4130212965815</v>
      </c>
      <c r="E35" s="128">
        <f t="shared" si="2"/>
        <v>107.92201922546552</v>
      </c>
      <c r="F35" s="128">
        <f t="shared" si="3"/>
        <v>1077.4910020711161</v>
      </c>
      <c r="G35" s="128">
        <f t="shared" si="4"/>
        <v>10605.391456057336</v>
      </c>
      <c r="H35" s="129">
        <f t="shared" si="5"/>
        <v>29394.608543942672</v>
      </c>
      <c r="J35" s="121"/>
      <c r="K35" s="90">
        <f t="shared" si="6"/>
        <v>1185.4130212965815</v>
      </c>
    </row>
    <row r="36" spans="1:11">
      <c r="A36" s="77">
        <v>11</v>
      </c>
      <c r="C36" s="126">
        <f t="shared" si="0"/>
        <v>11</v>
      </c>
      <c r="D36" s="127">
        <f t="shared" si="1"/>
        <v>1185.4130212965815</v>
      </c>
      <c r="E36" s="128">
        <f t="shared" si="2"/>
        <v>104.10590525979696</v>
      </c>
      <c r="F36" s="128">
        <f t="shared" si="3"/>
        <v>1081.3071160367845</v>
      </c>
      <c r="G36" s="128">
        <f t="shared" si="4"/>
        <v>11686.698572094119</v>
      </c>
      <c r="H36" s="129">
        <f t="shared" si="5"/>
        <v>28313.301427905888</v>
      </c>
      <c r="J36" s="121"/>
      <c r="K36" s="90">
        <f t="shared" si="6"/>
        <v>1185.4130212965815</v>
      </c>
    </row>
    <row r="37" spans="1:11">
      <c r="A37" s="77">
        <v>12</v>
      </c>
      <c r="C37" s="126">
        <f t="shared" si="0"/>
        <v>12</v>
      </c>
      <c r="D37" s="127">
        <f t="shared" si="1"/>
        <v>1185.4130212965815</v>
      </c>
      <c r="E37" s="128">
        <f t="shared" si="2"/>
        <v>100.27627589050003</v>
      </c>
      <c r="F37" s="128">
        <f t="shared" si="3"/>
        <v>1085.1367454060814</v>
      </c>
      <c r="G37" s="128">
        <f t="shared" si="4"/>
        <v>12771.835317500201</v>
      </c>
      <c r="H37" s="129">
        <f t="shared" si="5"/>
        <v>27228.164682499806</v>
      </c>
      <c r="J37" s="121"/>
      <c r="K37" s="90">
        <f t="shared" si="6"/>
        <v>1185.4130212965815</v>
      </c>
    </row>
    <row r="38" spans="1:11">
      <c r="A38" s="77">
        <v>13</v>
      </c>
      <c r="C38" s="126">
        <f t="shared" si="0"/>
        <v>13</v>
      </c>
      <c r="D38" s="127">
        <f t="shared" si="1"/>
        <v>1185.4130212965815</v>
      </c>
      <c r="E38" s="128">
        <f t="shared" si="2"/>
        <v>96.433083250520156</v>
      </c>
      <c r="F38" s="128">
        <f t="shared" si="3"/>
        <v>1088.9799380460613</v>
      </c>
      <c r="G38" s="128">
        <f t="shared" si="4"/>
        <v>13860.815255546262</v>
      </c>
      <c r="H38" s="129">
        <f t="shared" si="5"/>
        <v>26139.184744453745</v>
      </c>
      <c r="J38" s="121"/>
      <c r="K38" s="90">
        <f t="shared" si="6"/>
        <v>1185.4130212965815</v>
      </c>
    </row>
    <row r="39" spans="1:11">
      <c r="A39" s="77">
        <v>14</v>
      </c>
      <c r="C39" s="126">
        <f t="shared" si="0"/>
        <v>14</v>
      </c>
      <c r="D39" s="127">
        <f t="shared" si="1"/>
        <v>1185.4130212965815</v>
      </c>
      <c r="E39" s="128">
        <f t="shared" si="2"/>
        <v>92.576279303273679</v>
      </c>
      <c r="F39" s="128">
        <f t="shared" si="3"/>
        <v>1092.8367419933079</v>
      </c>
      <c r="G39" s="128">
        <f t="shared" si="4"/>
        <v>14953.651997539569</v>
      </c>
      <c r="H39" s="129">
        <f t="shared" si="5"/>
        <v>25046.348002460436</v>
      </c>
      <c r="J39" s="121"/>
      <c r="K39" s="90">
        <f t="shared" si="6"/>
        <v>1185.4130212965815</v>
      </c>
    </row>
    <row r="40" spans="1:11">
      <c r="A40" s="77">
        <v>15</v>
      </c>
      <c r="C40" s="126">
        <f t="shared" si="0"/>
        <v>15</v>
      </c>
      <c r="D40" s="127">
        <f t="shared" si="1"/>
        <v>1185.4130212965815</v>
      </c>
      <c r="E40" s="128">
        <f t="shared" si="2"/>
        <v>88.705815842047386</v>
      </c>
      <c r="F40" s="128">
        <f t="shared" si="3"/>
        <v>1096.7072054545342</v>
      </c>
      <c r="G40" s="128">
        <f t="shared" si="4"/>
        <v>16050.359202994103</v>
      </c>
      <c r="H40" s="129">
        <f t="shared" si="5"/>
        <v>23949.640797005901</v>
      </c>
      <c r="J40" s="121"/>
      <c r="K40" s="90">
        <f t="shared" si="6"/>
        <v>1185.4130212965815</v>
      </c>
    </row>
    <row r="41" spans="1:11">
      <c r="A41" s="77">
        <v>16</v>
      </c>
      <c r="C41" s="126">
        <f t="shared" si="0"/>
        <v>16</v>
      </c>
      <c r="D41" s="127">
        <f t="shared" si="1"/>
        <v>1185.4130212965815</v>
      </c>
      <c r="E41" s="128">
        <f t="shared" si="2"/>
        <v>84.821644489395908</v>
      </c>
      <c r="F41" s="128">
        <f t="shared" si="3"/>
        <v>1100.5913768071855</v>
      </c>
      <c r="G41" s="128">
        <f t="shared" si="4"/>
        <v>17150.950579801287</v>
      </c>
      <c r="H41" s="129">
        <f t="shared" si="5"/>
        <v>22849.049420198717</v>
      </c>
      <c r="J41" s="121"/>
      <c r="K41" s="90">
        <f t="shared" si="6"/>
        <v>1185.4130212965815</v>
      </c>
    </row>
    <row r="42" spans="1:11">
      <c r="A42" s="77">
        <v>17</v>
      </c>
      <c r="C42" s="126">
        <f t="shared" si="0"/>
        <v>17</v>
      </c>
      <c r="D42" s="127">
        <f t="shared" si="1"/>
        <v>1185.4130212965815</v>
      </c>
      <c r="E42" s="128">
        <f t="shared" si="2"/>
        <v>80.923716696537127</v>
      </c>
      <c r="F42" s="128">
        <f t="shared" si="3"/>
        <v>1104.4893046000443</v>
      </c>
      <c r="G42" s="128">
        <f t="shared" si="4"/>
        <v>18255.43988440133</v>
      </c>
      <c r="H42" s="129">
        <f t="shared" si="5"/>
        <v>21744.560115598673</v>
      </c>
      <c r="J42" s="121"/>
      <c r="K42" s="90">
        <f t="shared" si="6"/>
        <v>1185.4130212965815</v>
      </c>
    </row>
    <row r="43" spans="1:11">
      <c r="A43" s="77">
        <v>18</v>
      </c>
      <c r="C43" s="126">
        <f t="shared" si="0"/>
        <v>18</v>
      </c>
      <c r="D43" s="127">
        <f t="shared" si="1"/>
        <v>1185.4130212965815</v>
      </c>
      <c r="E43" s="128">
        <f t="shared" si="2"/>
        <v>77.011983742745301</v>
      </c>
      <c r="F43" s="128">
        <f t="shared" si="3"/>
        <v>1108.4010375538362</v>
      </c>
      <c r="G43" s="128">
        <f t="shared" si="4"/>
        <v>19363.840921955165</v>
      </c>
      <c r="H43" s="129">
        <f t="shared" si="5"/>
        <v>20636.159078044839</v>
      </c>
      <c r="J43" s="121"/>
      <c r="K43" s="90">
        <f t="shared" si="6"/>
        <v>1185.4130212965815</v>
      </c>
    </row>
    <row r="44" spans="1:11">
      <c r="A44" s="77">
        <v>19</v>
      </c>
      <c r="C44" s="126">
        <f t="shared" si="0"/>
        <v>19</v>
      </c>
      <c r="D44" s="127">
        <f t="shared" si="1"/>
        <v>1185.4130212965815</v>
      </c>
      <c r="E44" s="128">
        <f t="shared" si="2"/>
        <v>73.086396734742138</v>
      </c>
      <c r="F44" s="128">
        <f t="shared" si="3"/>
        <v>1112.3266245618395</v>
      </c>
      <c r="G44" s="128">
        <f t="shared" si="4"/>
        <v>20476.167546517005</v>
      </c>
      <c r="H44" s="129">
        <f t="shared" si="5"/>
        <v>19523.832453482999</v>
      </c>
      <c r="J44" s="121"/>
      <c r="K44" s="90">
        <f t="shared" si="6"/>
        <v>1185.4130212965815</v>
      </c>
    </row>
    <row r="45" spans="1:11">
      <c r="A45" s="77">
        <v>20</v>
      </c>
      <c r="C45" s="126">
        <f t="shared" si="0"/>
        <v>20</v>
      </c>
      <c r="D45" s="127">
        <f t="shared" si="1"/>
        <v>1185.4130212965815</v>
      </c>
      <c r="E45" s="128">
        <f t="shared" si="2"/>
        <v>69.146906606085622</v>
      </c>
      <c r="F45" s="128">
        <f t="shared" si="3"/>
        <v>1116.2661146904959</v>
      </c>
      <c r="G45" s="128">
        <f t="shared" si="4"/>
        <v>21592.433661207502</v>
      </c>
      <c r="H45" s="129">
        <f t="shared" si="5"/>
        <v>18407.566338792501</v>
      </c>
      <c r="J45" s="121"/>
      <c r="K45" s="90">
        <f t="shared" si="6"/>
        <v>1185.4130212965815</v>
      </c>
    </row>
    <row r="46" spans="1:11">
      <c r="A46" s="77">
        <v>21</v>
      </c>
      <c r="C46" s="126">
        <f t="shared" si="0"/>
        <v>21</v>
      </c>
      <c r="D46" s="127">
        <f t="shared" si="1"/>
        <v>1185.4130212965815</v>
      </c>
      <c r="E46" s="128">
        <f t="shared" si="2"/>
        <v>65.193464116556783</v>
      </c>
      <c r="F46" s="128">
        <f t="shared" si="3"/>
        <v>1120.2195571800248</v>
      </c>
      <c r="G46" s="128">
        <f t="shared" si="4"/>
        <v>22712.653218387528</v>
      </c>
      <c r="H46" s="129">
        <f t="shared" si="5"/>
        <v>17287.346781612476</v>
      </c>
      <c r="J46" s="121"/>
      <c r="K46" s="90">
        <f t="shared" si="6"/>
        <v>1185.4130212965815</v>
      </c>
    </row>
    <row r="47" spans="1:11">
      <c r="A47" s="77">
        <v>22</v>
      </c>
      <c r="C47" s="126">
        <f t="shared" si="0"/>
        <v>22</v>
      </c>
      <c r="D47" s="127">
        <f t="shared" si="1"/>
        <v>1185.4130212965815</v>
      </c>
      <c r="E47" s="128">
        <f t="shared" si="2"/>
        <v>61.226019851544187</v>
      </c>
      <c r="F47" s="128">
        <f t="shared" si="3"/>
        <v>1124.1870014450374</v>
      </c>
      <c r="G47" s="128">
        <f t="shared" si="4"/>
        <v>23836.840219832564</v>
      </c>
      <c r="H47" s="129">
        <f t="shared" si="5"/>
        <v>16163.159780167438</v>
      </c>
      <c r="J47" s="121"/>
      <c r="K47" s="90">
        <f t="shared" si="6"/>
        <v>1185.4130212965815</v>
      </c>
    </row>
    <row r="48" spans="1:11">
      <c r="A48" s="77">
        <v>23</v>
      </c>
      <c r="C48" s="126">
        <f t="shared" si="0"/>
        <v>23</v>
      </c>
      <c r="D48" s="127">
        <f t="shared" si="1"/>
        <v>1185.4130212965815</v>
      </c>
      <c r="E48" s="128">
        <f t="shared" si="2"/>
        <v>57.244524221426353</v>
      </c>
      <c r="F48" s="128">
        <f t="shared" si="3"/>
        <v>1128.1684970751551</v>
      </c>
      <c r="G48" s="128">
        <f t="shared" si="4"/>
        <v>24965.00871690772</v>
      </c>
      <c r="H48" s="129">
        <f t="shared" si="5"/>
        <v>15034.991283092282</v>
      </c>
      <c r="J48" s="121"/>
      <c r="K48" s="90">
        <f t="shared" si="6"/>
        <v>1185.4130212965815</v>
      </c>
    </row>
    <row r="49" spans="1:14">
      <c r="A49" s="77">
        <v>24</v>
      </c>
      <c r="C49" s="126">
        <f t="shared" si="0"/>
        <v>24</v>
      </c>
      <c r="D49" s="127">
        <f t="shared" si="1"/>
        <v>1185.4130212965815</v>
      </c>
      <c r="E49" s="128">
        <f t="shared" si="2"/>
        <v>53.24892746095184</v>
      </c>
      <c r="F49" s="128">
        <f t="shared" si="3"/>
        <v>1132.1640938356297</v>
      </c>
      <c r="G49" s="128">
        <f t="shared" si="4"/>
        <v>26097.172810743348</v>
      </c>
      <c r="H49" s="129">
        <f t="shared" si="5"/>
        <v>13902.827189256652</v>
      </c>
      <c r="J49" s="121"/>
      <c r="K49" s="90">
        <f t="shared" si="6"/>
        <v>1185.4130212965815</v>
      </c>
    </row>
    <row r="50" spans="1:14">
      <c r="A50" s="77">
        <v>25</v>
      </c>
      <c r="C50" s="126">
        <f t="shared" si="0"/>
        <v>25</v>
      </c>
      <c r="D50" s="127">
        <f t="shared" si="1"/>
        <v>1185.4130212965815</v>
      </c>
      <c r="E50" s="128">
        <f t="shared" si="2"/>
        <v>49.239179628617308</v>
      </c>
      <c r="F50" s="128">
        <f t="shared" si="3"/>
        <v>1136.1738416679641</v>
      </c>
      <c r="G50" s="128">
        <f t="shared" si="4"/>
        <v>27233.346652411314</v>
      </c>
      <c r="H50" s="129">
        <f t="shared" si="5"/>
        <v>12766.653347588688</v>
      </c>
      <c r="J50" s="121"/>
      <c r="K50" s="90">
        <f t="shared" si="6"/>
        <v>1185.4130212965815</v>
      </c>
    </row>
    <row r="51" spans="1:14">
      <c r="A51" s="77">
        <v>26</v>
      </c>
      <c r="C51" s="126">
        <f t="shared" si="0"/>
        <v>26</v>
      </c>
      <c r="D51" s="127">
        <f t="shared" si="1"/>
        <v>1185.4130212965815</v>
      </c>
      <c r="E51" s="128">
        <f t="shared" si="2"/>
        <v>45.215230606043271</v>
      </c>
      <c r="F51" s="128">
        <f t="shared" si="3"/>
        <v>1140.1977906905383</v>
      </c>
      <c r="G51" s="128">
        <f t="shared" si="4"/>
        <v>28373.544443101851</v>
      </c>
      <c r="H51" s="129">
        <f t="shared" si="5"/>
        <v>11626.45555689815</v>
      </c>
      <c r="J51" s="121"/>
      <c r="K51" s="90">
        <f t="shared" si="6"/>
        <v>1185.4130212965815</v>
      </c>
    </row>
    <row r="52" spans="1:14">
      <c r="A52" s="77">
        <v>27</v>
      </c>
      <c r="C52" s="126">
        <f t="shared" si="0"/>
        <v>27</v>
      </c>
      <c r="D52" s="127">
        <f t="shared" si="1"/>
        <v>1185.4130212965815</v>
      </c>
      <c r="E52" s="128">
        <f t="shared" si="2"/>
        <v>41.177030097347618</v>
      </c>
      <c r="F52" s="128">
        <f t="shared" si="3"/>
        <v>1144.2359911992339</v>
      </c>
      <c r="G52" s="128">
        <f t="shared" si="4"/>
        <v>29517.780434301087</v>
      </c>
      <c r="H52" s="129">
        <f t="shared" si="5"/>
        <v>10482.219565698917</v>
      </c>
      <c r="J52" s="121"/>
      <c r="K52" s="90">
        <f t="shared" si="6"/>
        <v>1185.4130212965815</v>
      </c>
    </row>
    <row r="53" spans="1:14">
      <c r="A53" s="77">
        <v>28</v>
      </c>
      <c r="C53" s="126">
        <f t="shared" si="0"/>
        <v>28</v>
      </c>
      <c r="D53" s="127">
        <f t="shared" si="1"/>
        <v>1185.4130212965815</v>
      </c>
      <c r="E53" s="128">
        <f t="shared" si="2"/>
        <v>37.124527628517001</v>
      </c>
      <c r="F53" s="128">
        <f t="shared" si="3"/>
        <v>1148.2884936680646</v>
      </c>
      <c r="G53" s="128">
        <f t="shared" si="4"/>
        <v>30666.068927969151</v>
      </c>
      <c r="H53" s="129">
        <f t="shared" si="5"/>
        <v>9333.9310720308531</v>
      </c>
      <c r="J53" s="121"/>
      <c r="K53" s="90">
        <f t="shared" si="6"/>
        <v>1185.4130212965815</v>
      </c>
    </row>
    <row r="54" spans="1:14">
      <c r="A54" s="77">
        <v>29</v>
      </c>
      <c r="C54" s="126">
        <f t="shared" si="0"/>
        <v>29</v>
      </c>
      <c r="D54" s="127">
        <f t="shared" si="1"/>
        <v>1185.4130212965815</v>
      </c>
      <c r="E54" s="128">
        <f t="shared" si="2"/>
        <v>33.05767254677594</v>
      </c>
      <c r="F54" s="128">
        <f t="shared" si="3"/>
        <v>1152.3553487498057</v>
      </c>
      <c r="G54" s="128">
        <f t="shared" si="4"/>
        <v>31818.424276718957</v>
      </c>
      <c r="H54" s="129">
        <f t="shared" si="5"/>
        <v>8181.5757232810474</v>
      </c>
      <c r="J54" s="121"/>
      <c r="K54" s="90">
        <f t="shared" si="6"/>
        <v>1185.4130212965815</v>
      </c>
    </row>
    <row r="55" spans="1:14">
      <c r="A55" s="77">
        <v>30</v>
      </c>
      <c r="C55" s="126">
        <f t="shared" si="0"/>
        <v>30</v>
      </c>
      <c r="D55" s="127">
        <f t="shared" si="1"/>
        <v>1185.4130212965815</v>
      </c>
      <c r="E55" s="128">
        <f t="shared" si="2"/>
        <v>28.976414019953712</v>
      </c>
      <c r="F55" s="128">
        <f t="shared" si="3"/>
        <v>1156.4366072766279</v>
      </c>
      <c r="G55" s="128">
        <f t="shared" si="4"/>
        <v>32974.860883995585</v>
      </c>
      <c r="H55" s="129">
        <f t="shared" si="5"/>
        <v>7025.1391160044195</v>
      </c>
      <c r="J55" s="121"/>
      <c r="K55" s="90">
        <f t="shared" si="6"/>
        <v>1185.4130212965815</v>
      </c>
    </row>
    <row r="56" spans="1:14">
      <c r="A56" s="77">
        <v>31</v>
      </c>
      <c r="C56" s="126">
        <f t="shared" si="0"/>
        <v>31</v>
      </c>
      <c r="D56" s="127">
        <f t="shared" si="1"/>
        <v>1185.4130212965815</v>
      </c>
      <c r="E56" s="128">
        <f t="shared" si="2"/>
        <v>24.880701035848986</v>
      </c>
      <c r="F56" s="128">
        <f t="shared" si="3"/>
        <v>1160.5323202607326</v>
      </c>
      <c r="G56" s="128">
        <f t="shared" si="4"/>
        <v>34135.393204256317</v>
      </c>
      <c r="H56" s="129">
        <f t="shared" si="5"/>
        <v>5864.6067957436871</v>
      </c>
      <c r="J56" s="121"/>
      <c r="K56" s="90">
        <f t="shared" si="6"/>
        <v>1185.4130212965815</v>
      </c>
    </row>
    <row r="57" spans="1:14">
      <c r="A57" s="77">
        <v>32</v>
      </c>
      <c r="C57" s="126">
        <f t="shared" si="0"/>
        <v>32</v>
      </c>
      <c r="D57" s="127">
        <f t="shared" si="1"/>
        <v>1185.4130212965815</v>
      </c>
      <c r="E57" s="128">
        <f t="shared" si="2"/>
        <v>20.770482401592229</v>
      </c>
      <c r="F57" s="128">
        <f t="shared" si="3"/>
        <v>1164.6425388949892</v>
      </c>
      <c r="G57" s="128">
        <f t="shared" si="4"/>
        <v>35300.035743151304</v>
      </c>
      <c r="H57" s="129">
        <f t="shared" si="5"/>
        <v>4699.9642568486979</v>
      </c>
      <c r="J57" s="121"/>
      <c r="K57" s="90">
        <f t="shared" si="6"/>
        <v>1185.4130212965815</v>
      </c>
    </row>
    <row r="58" spans="1:14">
      <c r="A58" s="77">
        <v>33</v>
      </c>
      <c r="C58" s="126">
        <f t="shared" si="0"/>
        <v>33</v>
      </c>
      <c r="D58" s="127">
        <f t="shared" si="1"/>
        <v>1185.4130212965815</v>
      </c>
      <c r="E58" s="128">
        <f t="shared" si="2"/>
        <v>16.645706743005807</v>
      </c>
      <c r="F58" s="128">
        <f t="shared" si="3"/>
        <v>1168.7673145535757</v>
      </c>
      <c r="G58" s="128">
        <f t="shared" si="4"/>
        <v>36468.803057704878</v>
      </c>
      <c r="H58" s="129">
        <f t="shared" si="5"/>
        <v>3531.1969422951224</v>
      </c>
      <c r="J58" s="121"/>
      <c r="K58" s="90">
        <f t="shared" si="6"/>
        <v>1185.4130212965815</v>
      </c>
    </row>
    <row r="59" spans="1:14">
      <c r="A59" s="77">
        <v>34</v>
      </c>
      <c r="C59" s="126">
        <f t="shared" si="0"/>
        <v>34</v>
      </c>
      <c r="D59" s="127">
        <f t="shared" si="1"/>
        <v>1185.4130212965815</v>
      </c>
      <c r="E59" s="128">
        <f t="shared" si="2"/>
        <v>12.506322503961892</v>
      </c>
      <c r="F59" s="128">
        <f t="shared" si="3"/>
        <v>1172.9066987926196</v>
      </c>
      <c r="G59" s="128">
        <f t="shared" si="4"/>
        <v>37641.709756497497</v>
      </c>
      <c r="H59" s="129">
        <f t="shared" si="5"/>
        <v>2358.2902435025026</v>
      </c>
      <c r="J59" s="121"/>
      <c r="K59" s="90">
        <f t="shared" si="6"/>
        <v>1185.4130212965815</v>
      </c>
    </row>
    <row r="60" spans="1:14">
      <c r="A60" s="77">
        <v>35</v>
      </c>
      <c r="C60" s="126">
        <f t="shared" si="0"/>
        <v>35</v>
      </c>
      <c r="D60" s="127">
        <f t="shared" si="1"/>
        <v>1185.4130212965815</v>
      </c>
      <c r="E60" s="128">
        <f t="shared" si="2"/>
        <v>8.352277945738031</v>
      </c>
      <c r="F60" s="128">
        <f t="shared" si="3"/>
        <v>1177.0607433508435</v>
      </c>
      <c r="G60" s="128">
        <f t="shared" si="4"/>
        <v>38818.770499848339</v>
      </c>
      <c r="H60" s="129">
        <f t="shared" si="5"/>
        <v>1181.2295001516591</v>
      </c>
      <c r="J60" s="121"/>
      <c r="K60" s="90">
        <f t="shared" si="6"/>
        <v>1185.4130212965815</v>
      </c>
    </row>
    <row r="61" spans="1:14">
      <c r="A61" s="77">
        <v>36</v>
      </c>
      <c r="C61" s="130">
        <f t="shared" si="0"/>
        <v>36</v>
      </c>
      <c r="D61" s="131">
        <f t="shared" si="1"/>
        <v>1185.4130212965815</v>
      </c>
      <c r="E61" s="132">
        <f t="shared" si="2"/>
        <v>4.1835211463704596</v>
      </c>
      <c r="F61" s="132">
        <f t="shared" si="3"/>
        <v>1181.2295001502112</v>
      </c>
      <c r="G61" s="132">
        <f t="shared" si="4"/>
        <v>39999.999999998552</v>
      </c>
      <c r="H61" s="133">
        <f t="shared" si="5"/>
        <v>1.4479155652225018E-9</v>
      </c>
      <c r="J61" s="121"/>
      <c r="K61" s="90">
        <f t="shared" si="6"/>
        <v>1185.4130212965815</v>
      </c>
    </row>
    <row r="62" spans="1:14">
      <c r="A62" s="77">
        <v>37</v>
      </c>
      <c r="C62" s="106" t="str">
        <f t="shared" si="0"/>
        <v/>
      </c>
      <c r="D62" s="127" t="str">
        <f t="shared" si="1"/>
        <v/>
      </c>
      <c r="E62" s="128" t="str">
        <f t="shared" si="2"/>
        <v/>
      </c>
      <c r="F62" s="128" t="str">
        <f t="shared" si="3"/>
        <v/>
      </c>
      <c r="G62" s="128" t="str">
        <f t="shared" si="4"/>
        <v/>
      </c>
      <c r="H62" s="128" t="str">
        <f t="shared" si="5"/>
        <v/>
      </c>
      <c r="J62" s="145"/>
      <c r="K62" s="79" t="str">
        <f t="shared" si="6"/>
        <v/>
      </c>
      <c r="L62" s="78"/>
      <c r="M62" s="78"/>
      <c r="N62" s="78"/>
    </row>
    <row r="63" spans="1:14">
      <c r="A63" s="77">
        <v>38</v>
      </c>
      <c r="C63" s="106" t="str">
        <f t="shared" si="0"/>
        <v/>
      </c>
      <c r="D63" s="127" t="str">
        <f t="shared" si="1"/>
        <v/>
      </c>
      <c r="E63" s="128" t="str">
        <f t="shared" si="2"/>
        <v/>
      </c>
      <c r="F63" s="128" t="str">
        <f t="shared" si="3"/>
        <v/>
      </c>
      <c r="G63" s="128" t="str">
        <f t="shared" si="4"/>
        <v/>
      </c>
      <c r="H63" s="128" t="str">
        <f t="shared" si="5"/>
        <v/>
      </c>
      <c r="J63" s="145"/>
      <c r="K63" s="79" t="str">
        <f t="shared" si="6"/>
        <v/>
      </c>
      <c r="L63" s="78"/>
      <c r="M63" s="78"/>
      <c r="N63" s="78"/>
    </row>
    <row r="64" spans="1:14">
      <c r="A64" s="77">
        <v>39</v>
      </c>
      <c r="C64" s="106" t="str">
        <f t="shared" si="0"/>
        <v/>
      </c>
      <c r="D64" s="127" t="str">
        <f t="shared" si="1"/>
        <v/>
      </c>
      <c r="E64" s="128" t="str">
        <f t="shared" si="2"/>
        <v/>
      </c>
      <c r="F64" s="128" t="str">
        <f t="shared" si="3"/>
        <v/>
      </c>
      <c r="G64" s="128" t="str">
        <f t="shared" si="4"/>
        <v/>
      </c>
      <c r="H64" s="128" t="str">
        <f t="shared" si="5"/>
        <v/>
      </c>
      <c r="J64" s="145"/>
      <c r="K64" s="79" t="str">
        <f t="shared" si="6"/>
        <v/>
      </c>
      <c r="L64" s="78"/>
      <c r="M64" s="78"/>
      <c r="N64" s="78"/>
    </row>
    <row r="65" spans="1:14">
      <c r="A65" s="77">
        <v>40</v>
      </c>
      <c r="C65" s="106" t="str">
        <f t="shared" si="0"/>
        <v/>
      </c>
      <c r="D65" s="127" t="str">
        <f t="shared" si="1"/>
        <v/>
      </c>
      <c r="E65" s="128" t="str">
        <f t="shared" si="2"/>
        <v/>
      </c>
      <c r="F65" s="128" t="str">
        <f t="shared" si="3"/>
        <v/>
      </c>
      <c r="G65" s="128" t="str">
        <f t="shared" si="4"/>
        <v/>
      </c>
      <c r="H65" s="128" t="str">
        <f t="shared" si="5"/>
        <v/>
      </c>
      <c r="J65" s="145"/>
      <c r="K65" s="79" t="str">
        <f t="shared" si="6"/>
        <v/>
      </c>
      <c r="L65" s="78"/>
      <c r="M65" s="78"/>
      <c r="N65" s="78"/>
    </row>
    <row r="66" spans="1:14">
      <c r="A66" s="77">
        <v>41</v>
      </c>
      <c r="C66" s="106" t="str">
        <f t="shared" si="0"/>
        <v/>
      </c>
      <c r="D66" s="127" t="str">
        <f t="shared" si="1"/>
        <v/>
      </c>
      <c r="E66" s="128" t="str">
        <f t="shared" si="2"/>
        <v/>
      </c>
      <c r="F66" s="128" t="str">
        <f t="shared" si="3"/>
        <v/>
      </c>
      <c r="G66" s="128" t="str">
        <f t="shared" si="4"/>
        <v/>
      </c>
      <c r="H66" s="128" t="str">
        <f t="shared" si="5"/>
        <v/>
      </c>
      <c r="J66" s="145"/>
      <c r="K66" s="79" t="str">
        <f t="shared" si="6"/>
        <v/>
      </c>
      <c r="L66" s="78"/>
      <c r="M66" s="78"/>
      <c r="N66" s="78"/>
    </row>
    <row r="67" spans="1:14">
      <c r="A67" s="77">
        <v>42</v>
      </c>
      <c r="C67" s="106" t="str">
        <f t="shared" si="0"/>
        <v/>
      </c>
      <c r="D67" s="127" t="str">
        <f t="shared" si="1"/>
        <v/>
      </c>
      <c r="E67" s="128" t="str">
        <f t="shared" si="2"/>
        <v/>
      </c>
      <c r="F67" s="128" t="str">
        <f t="shared" si="3"/>
        <v/>
      </c>
      <c r="G67" s="128" t="str">
        <f t="shared" si="4"/>
        <v/>
      </c>
      <c r="H67" s="128" t="str">
        <f t="shared" si="5"/>
        <v/>
      </c>
      <c r="J67" s="145"/>
      <c r="K67" s="79" t="str">
        <f t="shared" si="6"/>
        <v/>
      </c>
      <c r="L67" s="78"/>
      <c r="M67" s="78"/>
      <c r="N67" s="78"/>
    </row>
    <row r="68" spans="1:14">
      <c r="A68" s="77">
        <v>43</v>
      </c>
      <c r="C68" s="106" t="str">
        <f t="shared" si="0"/>
        <v/>
      </c>
      <c r="D68" s="127" t="str">
        <f t="shared" si="1"/>
        <v/>
      </c>
      <c r="E68" s="128" t="str">
        <f t="shared" si="2"/>
        <v/>
      </c>
      <c r="F68" s="128" t="str">
        <f t="shared" si="3"/>
        <v/>
      </c>
      <c r="G68" s="128" t="str">
        <f t="shared" si="4"/>
        <v/>
      </c>
      <c r="H68" s="128" t="str">
        <f t="shared" si="5"/>
        <v/>
      </c>
      <c r="J68" s="145"/>
      <c r="K68" s="79" t="str">
        <f t="shared" si="6"/>
        <v/>
      </c>
      <c r="L68" s="78"/>
      <c r="M68" s="78"/>
      <c r="N68" s="78"/>
    </row>
    <row r="69" spans="1:14">
      <c r="A69" s="77">
        <v>44</v>
      </c>
      <c r="C69" s="106" t="str">
        <f t="shared" si="0"/>
        <v/>
      </c>
      <c r="D69" s="127" t="str">
        <f t="shared" si="1"/>
        <v/>
      </c>
      <c r="E69" s="128" t="str">
        <f t="shared" si="2"/>
        <v/>
      </c>
      <c r="F69" s="128" t="str">
        <f t="shared" si="3"/>
        <v/>
      </c>
      <c r="G69" s="128" t="str">
        <f t="shared" si="4"/>
        <v/>
      </c>
      <c r="H69" s="128" t="str">
        <f t="shared" si="5"/>
        <v/>
      </c>
      <c r="J69" s="145"/>
      <c r="K69" s="79" t="str">
        <f t="shared" si="6"/>
        <v/>
      </c>
      <c r="L69" s="78"/>
      <c r="M69" s="78"/>
      <c r="N69" s="78"/>
    </row>
    <row r="70" spans="1:14">
      <c r="A70" s="77">
        <v>45</v>
      </c>
      <c r="C70" s="106" t="str">
        <f t="shared" si="0"/>
        <v/>
      </c>
      <c r="D70" s="127" t="str">
        <f t="shared" si="1"/>
        <v/>
      </c>
      <c r="E70" s="128" t="str">
        <f t="shared" si="2"/>
        <v/>
      </c>
      <c r="F70" s="128" t="str">
        <f t="shared" si="3"/>
        <v/>
      </c>
      <c r="G70" s="128" t="str">
        <f t="shared" si="4"/>
        <v/>
      </c>
      <c r="H70" s="128" t="str">
        <f t="shared" si="5"/>
        <v/>
      </c>
      <c r="J70" s="145"/>
      <c r="K70" s="79" t="str">
        <f t="shared" si="6"/>
        <v/>
      </c>
      <c r="L70" s="78"/>
      <c r="M70" s="78"/>
      <c r="N70" s="78"/>
    </row>
    <row r="71" spans="1:14">
      <c r="A71" s="77">
        <v>46</v>
      </c>
      <c r="C71" s="106" t="str">
        <f t="shared" si="0"/>
        <v/>
      </c>
      <c r="D71" s="127" t="str">
        <f t="shared" si="1"/>
        <v/>
      </c>
      <c r="E71" s="128" t="str">
        <f t="shared" si="2"/>
        <v/>
      </c>
      <c r="F71" s="128" t="str">
        <f t="shared" si="3"/>
        <v/>
      </c>
      <c r="G71" s="128" t="str">
        <f t="shared" si="4"/>
        <v/>
      </c>
      <c r="H71" s="128" t="str">
        <f t="shared" si="5"/>
        <v/>
      </c>
      <c r="J71" s="145"/>
      <c r="K71" s="79" t="str">
        <f t="shared" si="6"/>
        <v/>
      </c>
      <c r="L71" s="78"/>
      <c r="M71" s="78"/>
      <c r="N71" s="78"/>
    </row>
    <row r="72" spans="1:14">
      <c r="A72" s="77">
        <v>47</v>
      </c>
      <c r="C72" s="106" t="str">
        <f t="shared" si="0"/>
        <v/>
      </c>
      <c r="D72" s="127" t="str">
        <f t="shared" si="1"/>
        <v/>
      </c>
      <c r="E72" s="128" t="str">
        <f t="shared" si="2"/>
        <v/>
      </c>
      <c r="F72" s="128" t="str">
        <f t="shared" si="3"/>
        <v/>
      </c>
      <c r="G72" s="128" t="str">
        <f t="shared" si="4"/>
        <v/>
      </c>
      <c r="H72" s="128" t="str">
        <f t="shared" si="5"/>
        <v/>
      </c>
      <c r="J72" s="145"/>
      <c r="K72" s="79" t="str">
        <f t="shared" si="6"/>
        <v/>
      </c>
      <c r="L72" s="78"/>
      <c r="M72" s="78"/>
      <c r="N72" s="78"/>
    </row>
    <row r="73" spans="1:14">
      <c r="A73" s="77">
        <v>48</v>
      </c>
      <c r="C73" s="106" t="str">
        <f t="shared" si="0"/>
        <v/>
      </c>
      <c r="D73" s="127" t="str">
        <f t="shared" si="1"/>
        <v/>
      </c>
      <c r="E73" s="128" t="str">
        <f t="shared" si="2"/>
        <v/>
      </c>
      <c r="F73" s="128" t="str">
        <f t="shared" si="3"/>
        <v/>
      </c>
      <c r="G73" s="128" t="str">
        <f t="shared" si="4"/>
        <v/>
      </c>
      <c r="H73" s="128" t="str">
        <f t="shared" si="5"/>
        <v/>
      </c>
      <c r="J73" s="145"/>
      <c r="K73" s="79" t="str">
        <f t="shared" si="6"/>
        <v/>
      </c>
      <c r="L73" s="78"/>
      <c r="M73" s="78"/>
      <c r="N73" s="78"/>
    </row>
    <row r="74" spans="1:14">
      <c r="A74" s="77">
        <v>49</v>
      </c>
      <c r="C74" s="106" t="str">
        <f t="shared" si="0"/>
        <v/>
      </c>
      <c r="D74" s="127" t="str">
        <f t="shared" si="1"/>
        <v/>
      </c>
      <c r="E74" s="128" t="str">
        <f t="shared" si="2"/>
        <v/>
      </c>
      <c r="F74" s="128" t="str">
        <f t="shared" si="3"/>
        <v/>
      </c>
      <c r="G74" s="128" t="str">
        <f t="shared" si="4"/>
        <v/>
      </c>
      <c r="H74" s="128" t="str">
        <f t="shared" si="5"/>
        <v/>
      </c>
      <c r="J74" s="145"/>
      <c r="K74" s="79" t="str">
        <f t="shared" si="6"/>
        <v/>
      </c>
      <c r="L74" s="78"/>
      <c r="M74" s="78"/>
      <c r="N74" s="78"/>
    </row>
    <row r="75" spans="1:14">
      <c r="A75" s="77">
        <v>50</v>
      </c>
      <c r="C75" s="126" t="str">
        <f t="shared" si="0"/>
        <v/>
      </c>
      <c r="D75" s="127" t="str">
        <f t="shared" si="1"/>
        <v/>
      </c>
      <c r="E75" s="128" t="str">
        <f t="shared" si="2"/>
        <v/>
      </c>
      <c r="F75" s="128" t="str">
        <f t="shared" si="3"/>
        <v/>
      </c>
      <c r="G75" s="128" t="str">
        <f t="shared" si="4"/>
        <v/>
      </c>
      <c r="H75" s="129" t="str">
        <f t="shared" si="5"/>
        <v/>
      </c>
      <c r="J75" s="121"/>
      <c r="K75" s="90" t="str">
        <f t="shared" si="6"/>
        <v/>
      </c>
    </row>
    <row r="76" spans="1:14">
      <c r="A76" s="77">
        <v>51</v>
      </c>
      <c r="C76" s="126" t="str">
        <f t="shared" si="0"/>
        <v/>
      </c>
      <c r="D76" s="127" t="str">
        <f t="shared" si="1"/>
        <v/>
      </c>
      <c r="E76" s="128" t="str">
        <f t="shared" si="2"/>
        <v/>
      </c>
      <c r="F76" s="128" t="str">
        <f t="shared" si="3"/>
        <v/>
      </c>
      <c r="G76" s="128" t="str">
        <f t="shared" si="4"/>
        <v/>
      </c>
      <c r="H76" s="129" t="str">
        <f t="shared" si="5"/>
        <v/>
      </c>
      <c r="J76" s="121"/>
      <c r="K76" s="90" t="str">
        <f t="shared" si="6"/>
        <v/>
      </c>
    </row>
    <row r="77" spans="1:14">
      <c r="A77" s="77">
        <v>52</v>
      </c>
      <c r="C77" s="126" t="str">
        <f t="shared" si="0"/>
        <v/>
      </c>
      <c r="D77" s="127" t="str">
        <f t="shared" si="1"/>
        <v/>
      </c>
      <c r="E77" s="128" t="str">
        <f t="shared" si="2"/>
        <v/>
      </c>
      <c r="F77" s="128" t="str">
        <f t="shared" si="3"/>
        <v/>
      </c>
      <c r="G77" s="128" t="str">
        <f t="shared" si="4"/>
        <v/>
      </c>
      <c r="H77" s="129" t="str">
        <f t="shared" si="5"/>
        <v/>
      </c>
      <c r="J77" s="121"/>
      <c r="K77" s="90" t="str">
        <f t="shared" si="6"/>
        <v/>
      </c>
    </row>
    <row r="78" spans="1:14">
      <c r="A78" s="77">
        <v>53</v>
      </c>
      <c r="C78" s="126" t="str">
        <f t="shared" si="0"/>
        <v/>
      </c>
      <c r="D78" s="127" t="str">
        <f t="shared" si="1"/>
        <v/>
      </c>
      <c r="E78" s="128" t="str">
        <f t="shared" si="2"/>
        <v/>
      </c>
      <c r="F78" s="128" t="str">
        <f t="shared" si="3"/>
        <v/>
      </c>
      <c r="G78" s="128" t="str">
        <f t="shared" si="4"/>
        <v/>
      </c>
      <c r="H78" s="129" t="str">
        <f t="shared" si="5"/>
        <v/>
      </c>
      <c r="J78" s="121"/>
      <c r="K78" s="90" t="str">
        <f t="shared" si="6"/>
        <v/>
      </c>
    </row>
    <row r="79" spans="1:14">
      <c r="A79" s="77">
        <v>54</v>
      </c>
      <c r="C79" s="126" t="str">
        <f t="shared" si="0"/>
        <v/>
      </c>
      <c r="D79" s="127" t="str">
        <f t="shared" si="1"/>
        <v/>
      </c>
      <c r="E79" s="128" t="str">
        <f t="shared" si="2"/>
        <v/>
      </c>
      <c r="F79" s="128" t="str">
        <f t="shared" si="3"/>
        <v/>
      </c>
      <c r="G79" s="128" t="str">
        <f t="shared" si="4"/>
        <v/>
      </c>
      <c r="H79" s="129" t="str">
        <f t="shared" si="5"/>
        <v/>
      </c>
      <c r="J79" s="121"/>
      <c r="K79" s="90" t="str">
        <f t="shared" si="6"/>
        <v/>
      </c>
    </row>
    <row r="80" spans="1:14">
      <c r="A80" s="77">
        <v>55</v>
      </c>
      <c r="C80" s="126" t="str">
        <f t="shared" si="0"/>
        <v/>
      </c>
      <c r="D80" s="127" t="str">
        <f t="shared" si="1"/>
        <v/>
      </c>
      <c r="E80" s="128" t="str">
        <f t="shared" si="2"/>
        <v/>
      </c>
      <c r="F80" s="128" t="str">
        <f t="shared" si="3"/>
        <v/>
      </c>
      <c r="G80" s="128" t="str">
        <f t="shared" si="4"/>
        <v/>
      </c>
      <c r="H80" s="129" t="str">
        <f t="shared" si="5"/>
        <v/>
      </c>
      <c r="J80" s="121"/>
      <c r="K80" s="90" t="str">
        <f t="shared" si="6"/>
        <v/>
      </c>
    </row>
    <row r="81" spans="1:11">
      <c r="A81" s="77">
        <v>56</v>
      </c>
      <c r="C81" s="126" t="str">
        <f t="shared" si="0"/>
        <v/>
      </c>
      <c r="D81" s="127" t="str">
        <f t="shared" si="1"/>
        <v/>
      </c>
      <c r="E81" s="128" t="str">
        <f t="shared" si="2"/>
        <v/>
      </c>
      <c r="F81" s="128" t="str">
        <f t="shared" si="3"/>
        <v/>
      </c>
      <c r="G81" s="128" t="str">
        <f t="shared" si="4"/>
        <v/>
      </c>
      <c r="H81" s="129" t="str">
        <f t="shared" si="5"/>
        <v/>
      </c>
      <c r="J81" s="121"/>
      <c r="K81" s="90" t="str">
        <f t="shared" si="6"/>
        <v/>
      </c>
    </row>
    <row r="82" spans="1:11">
      <c r="A82" s="77">
        <v>57</v>
      </c>
      <c r="C82" s="126" t="str">
        <f t="shared" si="0"/>
        <v/>
      </c>
      <c r="D82" s="127" t="str">
        <f t="shared" si="1"/>
        <v/>
      </c>
      <c r="E82" s="128" t="str">
        <f t="shared" si="2"/>
        <v/>
      </c>
      <c r="F82" s="128" t="str">
        <f t="shared" si="3"/>
        <v/>
      </c>
      <c r="G82" s="128" t="str">
        <f t="shared" si="4"/>
        <v/>
      </c>
      <c r="H82" s="129" t="str">
        <f t="shared" si="5"/>
        <v/>
      </c>
      <c r="J82" s="121"/>
      <c r="K82" s="90" t="str">
        <f t="shared" si="6"/>
        <v/>
      </c>
    </row>
    <row r="83" spans="1:11">
      <c r="A83" s="77">
        <v>58</v>
      </c>
      <c r="C83" s="126" t="str">
        <f t="shared" si="0"/>
        <v/>
      </c>
      <c r="D83" s="127" t="str">
        <f t="shared" si="1"/>
        <v/>
      </c>
      <c r="E83" s="128" t="str">
        <f t="shared" si="2"/>
        <v/>
      </c>
      <c r="F83" s="128" t="str">
        <f t="shared" si="3"/>
        <v/>
      </c>
      <c r="G83" s="128" t="str">
        <f t="shared" si="4"/>
        <v/>
      </c>
      <c r="H83" s="129" t="str">
        <f t="shared" si="5"/>
        <v/>
      </c>
      <c r="J83" s="121"/>
      <c r="K83" s="90" t="str">
        <f t="shared" si="6"/>
        <v/>
      </c>
    </row>
    <row r="84" spans="1:11">
      <c r="A84" s="77">
        <v>59</v>
      </c>
      <c r="C84" s="126" t="str">
        <f t="shared" si="0"/>
        <v/>
      </c>
      <c r="D84" s="127" t="str">
        <f t="shared" si="1"/>
        <v/>
      </c>
      <c r="E84" s="128" t="str">
        <f t="shared" si="2"/>
        <v/>
      </c>
      <c r="F84" s="128" t="str">
        <f t="shared" si="3"/>
        <v/>
      </c>
      <c r="G84" s="128" t="str">
        <f t="shared" si="4"/>
        <v/>
      </c>
      <c r="H84" s="129" t="str">
        <f t="shared" si="5"/>
        <v/>
      </c>
      <c r="J84" s="121"/>
      <c r="K84" s="90" t="str">
        <f t="shared" si="6"/>
        <v/>
      </c>
    </row>
    <row r="85" spans="1:11">
      <c r="A85" s="77">
        <v>60</v>
      </c>
      <c r="C85" s="126" t="str">
        <f t="shared" si="0"/>
        <v/>
      </c>
      <c r="D85" s="127" t="str">
        <f t="shared" si="1"/>
        <v/>
      </c>
      <c r="E85" s="128" t="str">
        <f t="shared" si="2"/>
        <v/>
      </c>
      <c r="F85" s="128" t="str">
        <f t="shared" si="3"/>
        <v/>
      </c>
      <c r="G85" s="128" t="str">
        <f t="shared" si="4"/>
        <v/>
      </c>
      <c r="H85" s="129" t="str">
        <f t="shared" si="5"/>
        <v/>
      </c>
      <c r="J85" s="121"/>
      <c r="K85" s="90" t="str">
        <f t="shared" si="6"/>
        <v/>
      </c>
    </row>
    <row r="86" spans="1:11">
      <c r="A86" s="77">
        <v>61</v>
      </c>
      <c r="C86" s="126" t="str">
        <f t="shared" si="0"/>
        <v/>
      </c>
      <c r="D86" s="127" t="str">
        <f t="shared" si="1"/>
        <v/>
      </c>
      <c r="E86" s="128" t="str">
        <f t="shared" si="2"/>
        <v/>
      </c>
      <c r="F86" s="128" t="str">
        <f t="shared" si="3"/>
        <v/>
      </c>
      <c r="G86" s="128" t="str">
        <f t="shared" si="4"/>
        <v/>
      </c>
      <c r="H86" s="129" t="str">
        <f t="shared" si="5"/>
        <v/>
      </c>
      <c r="J86" s="121"/>
      <c r="K86" s="90" t="str">
        <f t="shared" si="6"/>
        <v/>
      </c>
    </row>
    <row r="87" spans="1:11">
      <c r="A87" s="77">
        <v>62</v>
      </c>
      <c r="C87" s="126" t="str">
        <f t="shared" si="0"/>
        <v/>
      </c>
      <c r="D87" s="127" t="str">
        <f t="shared" si="1"/>
        <v/>
      </c>
      <c r="E87" s="128" t="str">
        <f t="shared" si="2"/>
        <v/>
      </c>
      <c r="F87" s="128" t="str">
        <f t="shared" si="3"/>
        <v/>
      </c>
      <c r="G87" s="128" t="str">
        <f t="shared" si="4"/>
        <v/>
      </c>
      <c r="H87" s="129" t="str">
        <f t="shared" si="5"/>
        <v/>
      </c>
      <c r="J87" s="121"/>
      <c r="K87" s="90" t="str">
        <f t="shared" si="6"/>
        <v/>
      </c>
    </row>
    <row r="88" spans="1:11">
      <c r="A88" s="77">
        <v>63</v>
      </c>
      <c r="C88" s="126" t="str">
        <f t="shared" si="0"/>
        <v/>
      </c>
      <c r="D88" s="127" t="str">
        <f t="shared" si="1"/>
        <v/>
      </c>
      <c r="E88" s="128" t="str">
        <f t="shared" si="2"/>
        <v/>
      </c>
      <c r="F88" s="128" t="str">
        <f t="shared" si="3"/>
        <v/>
      </c>
      <c r="G88" s="128" t="str">
        <f t="shared" si="4"/>
        <v/>
      </c>
      <c r="H88" s="129" t="str">
        <f t="shared" si="5"/>
        <v/>
      </c>
      <c r="J88" s="121"/>
      <c r="K88" s="90" t="str">
        <f t="shared" si="6"/>
        <v/>
      </c>
    </row>
    <row r="89" spans="1:11">
      <c r="A89" s="77">
        <v>64</v>
      </c>
      <c r="C89" s="126" t="str">
        <f t="shared" ref="C89:C152" si="7">IF(E$11*E$15&lt;A89,"",A89)</f>
        <v/>
      </c>
      <c r="D89" s="127" t="str">
        <f t="shared" si="1"/>
        <v/>
      </c>
      <c r="E89" s="128" t="str">
        <f t="shared" si="2"/>
        <v/>
      </c>
      <c r="F89" s="128" t="str">
        <f t="shared" si="3"/>
        <v/>
      </c>
      <c r="G89" s="128" t="str">
        <f t="shared" si="4"/>
        <v/>
      </c>
      <c r="H89" s="129" t="str">
        <f t="shared" si="5"/>
        <v/>
      </c>
      <c r="J89" s="121"/>
      <c r="K89" s="90" t="str">
        <f t="shared" si="6"/>
        <v/>
      </c>
    </row>
    <row r="90" spans="1:11">
      <c r="A90" s="77">
        <v>65</v>
      </c>
      <c r="C90" s="126" t="str">
        <f t="shared" si="7"/>
        <v/>
      </c>
      <c r="D90" s="127" t="str">
        <f t="shared" ref="D90:D153" si="8">IF(C90&lt;&gt;"",IF(E$17=1,(H$25*E$13/E$15)/(1-(1+(E$13/E$15))^(-E$11*E$15)),IF(OR(E$17=2,E$17=3),E90+F90,"")),"")</f>
        <v/>
      </c>
      <c r="E90" s="128" t="str">
        <f t="shared" ref="E90:E153" si="9">IF(C90&lt;&gt;"",H89*E$13/E$15,"")</f>
        <v/>
      </c>
      <c r="F90" s="128" t="str">
        <f t="shared" ref="F90:F153" si="10">IF(C90&lt;&gt;"",IF(E$17=1,D90-E90,IF(E$17=2,H$25/(E$11*E$15),IF(E$17=3,IF(E$11*E$15=C90,H$25,0),""))),"")</f>
        <v/>
      </c>
      <c r="G90" s="128" t="str">
        <f t="shared" ref="G90:G153" si="11">IF(C90&lt;&gt;"",G89+F90,"")</f>
        <v/>
      </c>
      <c r="H90" s="129" t="str">
        <f t="shared" ref="H90:H153" si="12">IF(C90&lt;&gt;"",H89-F90,"")</f>
        <v/>
      </c>
      <c r="J90" s="121"/>
      <c r="K90" s="90" t="str">
        <f t="shared" ref="K90:K153" si="13">+D90</f>
        <v/>
      </c>
    </row>
    <row r="91" spans="1:11">
      <c r="A91" s="77">
        <v>66</v>
      </c>
      <c r="C91" s="126" t="str">
        <f t="shared" si="7"/>
        <v/>
      </c>
      <c r="D91" s="127" t="str">
        <f t="shared" si="8"/>
        <v/>
      </c>
      <c r="E91" s="128" t="str">
        <f t="shared" si="9"/>
        <v/>
      </c>
      <c r="F91" s="128" t="str">
        <f t="shared" si="10"/>
        <v/>
      </c>
      <c r="G91" s="128" t="str">
        <f t="shared" si="11"/>
        <v/>
      </c>
      <c r="H91" s="129" t="str">
        <f t="shared" si="12"/>
        <v/>
      </c>
      <c r="J91" s="121"/>
      <c r="K91" s="90" t="str">
        <f t="shared" si="13"/>
        <v/>
      </c>
    </row>
    <row r="92" spans="1:11">
      <c r="A92" s="77">
        <v>67</v>
      </c>
      <c r="C92" s="126" t="str">
        <f t="shared" si="7"/>
        <v/>
      </c>
      <c r="D92" s="127" t="str">
        <f t="shared" si="8"/>
        <v/>
      </c>
      <c r="E92" s="128" t="str">
        <f t="shared" si="9"/>
        <v/>
      </c>
      <c r="F92" s="128" t="str">
        <f t="shared" si="10"/>
        <v/>
      </c>
      <c r="G92" s="128" t="str">
        <f t="shared" si="11"/>
        <v/>
      </c>
      <c r="H92" s="129" t="str">
        <f t="shared" si="12"/>
        <v/>
      </c>
      <c r="J92" s="121"/>
      <c r="K92" s="90" t="str">
        <f t="shared" si="13"/>
        <v/>
      </c>
    </row>
    <row r="93" spans="1:11">
      <c r="A93" s="77">
        <v>68</v>
      </c>
      <c r="C93" s="126" t="str">
        <f t="shared" si="7"/>
        <v/>
      </c>
      <c r="D93" s="127" t="str">
        <f t="shared" si="8"/>
        <v/>
      </c>
      <c r="E93" s="128" t="str">
        <f t="shared" si="9"/>
        <v/>
      </c>
      <c r="F93" s="128" t="str">
        <f t="shared" si="10"/>
        <v/>
      </c>
      <c r="G93" s="128" t="str">
        <f t="shared" si="11"/>
        <v/>
      </c>
      <c r="H93" s="129" t="str">
        <f t="shared" si="12"/>
        <v/>
      </c>
      <c r="J93" s="121"/>
      <c r="K93" s="90" t="str">
        <f t="shared" si="13"/>
        <v/>
      </c>
    </row>
    <row r="94" spans="1:11">
      <c r="A94" s="77">
        <v>69</v>
      </c>
      <c r="C94" s="126" t="str">
        <f t="shared" si="7"/>
        <v/>
      </c>
      <c r="D94" s="127" t="str">
        <f t="shared" si="8"/>
        <v/>
      </c>
      <c r="E94" s="128" t="str">
        <f t="shared" si="9"/>
        <v/>
      </c>
      <c r="F94" s="128" t="str">
        <f t="shared" si="10"/>
        <v/>
      </c>
      <c r="G94" s="128" t="str">
        <f t="shared" si="11"/>
        <v/>
      </c>
      <c r="H94" s="129" t="str">
        <f t="shared" si="12"/>
        <v/>
      </c>
      <c r="J94" s="121"/>
      <c r="K94" s="90" t="str">
        <f t="shared" si="13"/>
        <v/>
      </c>
    </row>
    <row r="95" spans="1:11">
      <c r="A95" s="77">
        <v>70</v>
      </c>
      <c r="C95" s="126" t="str">
        <f t="shared" si="7"/>
        <v/>
      </c>
      <c r="D95" s="127" t="str">
        <f t="shared" si="8"/>
        <v/>
      </c>
      <c r="E95" s="128" t="str">
        <f t="shared" si="9"/>
        <v/>
      </c>
      <c r="F95" s="128" t="str">
        <f t="shared" si="10"/>
        <v/>
      </c>
      <c r="G95" s="128" t="str">
        <f t="shared" si="11"/>
        <v/>
      </c>
      <c r="H95" s="129" t="str">
        <f t="shared" si="12"/>
        <v/>
      </c>
      <c r="J95" s="121"/>
      <c r="K95" s="90" t="str">
        <f t="shared" si="13"/>
        <v/>
      </c>
    </row>
    <row r="96" spans="1:11">
      <c r="A96" s="77">
        <v>71</v>
      </c>
      <c r="C96" s="126" t="str">
        <f t="shared" si="7"/>
        <v/>
      </c>
      <c r="D96" s="127" t="str">
        <f t="shared" si="8"/>
        <v/>
      </c>
      <c r="E96" s="128" t="str">
        <f t="shared" si="9"/>
        <v/>
      </c>
      <c r="F96" s="128" t="str">
        <f t="shared" si="10"/>
        <v/>
      </c>
      <c r="G96" s="128" t="str">
        <f t="shared" si="11"/>
        <v/>
      </c>
      <c r="H96" s="129" t="str">
        <f t="shared" si="12"/>
        <v/>
      </c>
      <c r="J96" s="121"/>
      <c r="K96" s="90" t="str">
        <f t="shared" si="13"/>
        <v/>
      </c>
    </row>
    <row r="97" spans="1:11">
      <c r="A97" s="77">
        <v>72</v>
      </c>
      <c r="C97" s="126" t="str">
        <f t="shared" si="7"/>
        <v/>
      </c>
      <c r="D97" s="127" t="str">
        <f t="shared" si="8"/>
        <v/>
      </c>
      <c r="E97" s="128" t="str">
        <f t="shared" si="9"/>
        <v/>
      </c>
      <c r="F97" s="128" t="str">
        <f t="shared" si="10"/>
        <v/>
      </c>
      <c r="G97" s="128" t="str">
        <f t="shared" si="11"/>
        <v/>
      </c>
      <c r="H97" s="129" t="str">
        <f t="shared" si="12"/>
        <v/>
      </c>
      <c r="J97" s="121"/>
      <c r="K97" s="90" t="str">
        <f t="shared" si="13"/>
        <v/>
      </c>
    </row>
    <row r="98" spans="1:11">
      <c r="A98" s="77">
        <v>73</v>
      </c>
      <c r="C98" s="126" t="str">
        <f t="shared" si="7"/>
        <v/>
      </c>
      <c r="D98" s="127" t="str">
        <f t="shared" si="8"/>
        <v/>
      </c>
      <c r="E98" s="128" t="str">
        <f t="shared" si="9"/>
        <v/>
      </c>
      <c r="F98" s="128" t="str">
        <f t="shared" si="10"/>
        <v/>
      </c>
      <c r="G98" s="128" t="str">
        <f t="shared" si="11"/>
        <v/>
      </c>
      <c r="H98" s="129" t="str">
        <f t="shared" si="12"/>
        <v/>
      </c>
      <c r="J98" s="121"/>
      <c r="K98" s="90" t="str">
        <f t="shared" si="13"/>
        <v/>
      </c>
    </row>
    <row r="99" spans="1:11">
      <c r="A99" s="77">
        <v>74</v>
      </c>
      <c r="C99" s="126" t="str">
        <f t="shared" si="7"/>
        <v/>
      </c>
      <c r="D99" s="127" t="str">
        <f t="shared" si="8"/>
        <v/>
      </c>
      <c r="E99" s="128" t="str">
        <f t="shared" si="9"/>
        <v/>
      </c>
      <c r="F99" s="128" t="str">
        <f t="shared" si="10"/>
        <v/>
      </c>
      <c r="G99" s="128" t="str">
        <f t="shared" si="11"/>
        <v/>
      </c>
      <c r="H99" s="129" t="str">
        <f t="shared" si="12"/>
        <v/>
      </c>
      <c r="J99" s="121"/>
      <c r="K99" s="90" t="str">
        <f t="shared" si="13"/>
        <v/>
      </c>
    </row>
    <row r="100" spans="1:11">
      <c r="A100" s="77">
        <v>75</v>
      </c>
      <c r="C100" s="126" t="str">
        <f t="shared" si="7"/>
        <v/>
      </c>
      <c r="D100" s="127" t="str">
        <f t="shared" si="8"/>
        <v/>
      </c>
      <c r="E100" s="128" t="str">
        <f t="shared" si="9"/>
        <v/>
      </c>
      <c r="F100" s="128" t="str">
        <f t="shared" si="10"/>
        <v/>
      </c>
      <c r="G100" s="128" t="str">
        <f t="shared" si="11"/>
        <v/>
      </c>
      <c r="H100" s="129" t="str">
        <f t="shared" si="12"/>
        <v/>
      </c>
      <c r="J100" s="121"/>
      <c r="K100" s="90" t="str">
        <f t="shared" si="13"/>
        <v/>
      </c>
    </row>
    <row r="101" spans="1:11">
      <c r="A101" s="77">
        <v>76</v>
      </c>
      <c r="C101" s="126" t="str">
        <f t="shared" si="7"/>
        <v/>
      </c>
      <c r="D101" s="127" t="str">
        <f t="shared" si="8"/>
        <v/>
      </c>
      <c r="E101" s="128" t="str">
        <f t="shared" si="9"/>
        <v/>
      </c>
      <c r="F101" s="128" t="str">
        <f t="shared" si="10"/>
        <v/>
      </c>
      <c r="G101" s="128" t="str">
        <f t="shared" si="11"/>
        <v/>
      </c>
      <c r="H101" s="129" t="str">
        <f t="shared" si="12"/>
        <v/>
      </c>
      <c r="J101" s="121"/>
      <c r="K101" s="90" t="str">
        <f t="shared" si="13"/>
        <v/>
      </c>
    </row>
    <row r="102" spans="1:11">
      <c r="A102" s="77">
        <v>77</v>
      </c>
      <c r="C102" s="126" t="str">
        <f t="shared" si="7"/>
        <v/>
      </c>
      <c r="D102" s="127" t="str">
        <f t="shared" si="8"/>
        <v/>
      </c>
      <c r="E102" s="128" t="str">
        <f t="shared" si="9"/>
        <v/>
      </c>
      <c r="F102" s="128" t="str">
        <f t="shared" si="10"/>
        <v/>
      </c>
      <c r="G102" s="128" t="str">
        <f t="shared" si="11"/>
        <v/>
      </c>
      <c r="H102" s="129" t="str">
        <f t="shared" si="12"/>
        <v/>
      </c>
      <c r="J102" s="121"/>
      <c r="K102" s="90" t="str">
        <f t="shared" si="13"/>
        <v/>
      </c>
    </row>
    <row r="103" spans="1:11">
      <c r="A103" s="77">
        <v>78</v>
      </c>
      <c r="C103" s="126" t="str">
        <f t="shared" si="7"/>
        <v/>
      </c>
      <c r="D103" s="127" t="str">
        <f t="shared" si="8"/>
        <v/>
      </c>
      <c r="E103" s="128" t="str">
        <f t="shared" si="9"/>
        <v/>
      </c>
      <c r="F103" s="128" t="str">
        <f t="shared" si="10"/>
        <v/>
      </c>
      <c r="G103" s="128" t="str">
        <f t="shared" si="11"/>
        <v/>
      </c>
      <c r="H103" s="129" t="str">
        <f t="shared" si="12"/>
        <v/>
      </c>
      <c r="J103" s="121"/>
      <c r="K103" s="90" t="str">
        <f t="shared" si="13"/>
        <v/>
      </c>
    </row>
    <row r="104" spans="1:11">
      <c r="A104" s="77">
        <v>79</v>
      </c>
      <c r="C104" s="126" t="str">
        <f t="shared" si="7"/>
        <v/>
      </c>
      <c r="D104" s="127" t="str">
        <f t="shared" si="8"/>
        <v/>
      </c>
      <c r="E104" s="128" t="str">
        <f t="shared" si="9"/>
        <v/>
      </c>
      <c r="F104" s="128" t="str">
        <f t="shared" si="10"/>
        <v/>
      </c>
      <c r="G104" s="128" t="str">
        <f t="shared" si="11"/>
        <v/>
      </c>
      <c r="H104" s="129" t="str">
        <f t="shared" si="12"/>
        <v/>
      </c>
      <c r="J104" s="121"/>
      <c r="K104" s="90" t="str">
        <f t="shared" si="13"/>
        <v/>
      </c>
    </row>
    <row r="105" spans="1:11">
      <c r="A105" s="77">
        <v>80</v>
      </c>
      <c r="C105" s="126" t="str">
        <f t="shared" si="7"/>
        <v/>
      </c>
      <c r="D105" s="127" t="str">
        <f t="shared" si="8"/>
        <v/>
      </c>
      <c r="E105" s="128" t="str">
        <f t="shared" si="9"/>
        <v/>
      </c>
      <c r="F105" s="128" t="str">
        <f t="shared" si="10"/>
        <v/>
      </c>
      <c r="G105" s="128" t="str">
        <f t="shared" si="11"/>
        <v/>
      </c>
      <c r="H105" s="129" t="str">
        <f t="shared" si="12"/>
        <v/>
      </c>
      <c r="J105" s="121"/>
      <c r="K105" s="90" t="str">
        <f t="shared" si="13"/>
        <v/>
      </c>
    </row>
    <row r="106" spans="1:11">
      <c r="A106" s="77">
        <v>81</v>
      </c>
      <c r="C106" s="126" t="str">
        <f t="shared" si="7"/>
        <v/>
      </c>
      <c r="D106" s="127" t="str">
        <f t="shared" si="8"/>
        <v/>
      </c>
      <c r="E106" s="128" t="str">
        <f t="shared" si="9"/>
        <v/>
      </c>
      <c r="F106" s="128" t="str">
        <f t="shared" si="10"/>
        <v/>
      </c>
      <c r="G106" s="128" t="str">
        <f t="shared" si="11"/>
        <v/>
      </c>
      <c r="H106" s="129" t="str">
        <f t="shared" si="12"/>
        <v/>
      </c>
      <c r="J106" s="121"/>
      <c r="K106" s="90" t="str">
        <f t="shared" si="13"/>
        <v/>
      </c>
    </row>
    <row r="107" spans="1:11">
      <c r="A107" s="77">
        <v>82</v>
      </c>
      <c r="C107" s="126" t="str">
        <f t="shared" si="7"/>
        <v/>
      </c>
      <c r="D107" s="127" t="str">
        <f t="shared" si="8"/>
        <v/>
      </c>
      <c r="E107" s="128" t="str">
        <f t="shared" si="9"/>
        <v/>
      </c>
      <c r="F107" s="128" t="str">
        <f t="shared" si="10"/>
        <v/>
      </c>
      <c r="G107" s="128" t="str">
        <f t="shared" si="11"/>
        <v/>
      </c>
      <c r="H107" s="129" t="str">
        <f t="shared" si="12"/>
        <v/>
      </c>
      <c r="J107" s="121"/>
      <c r="K107" s="90" t="str">
        <f t="shared" si="13"/>
        <v/>
      </c>
    </row>
    <row r="108" spans="1:11">
      <c r="A108" s="77">
        <v>83</v>
      </c>
      <c r="C108" s="126" t="str">
        <f t="shared" si="7"/>
        <v/>
      </c>
      <c r="D108" s="127" t="str">
        <f t="shared" si="8"/>
        <v/>
      </c>
      <c r="E108" s="128" t="str">
        <f t="shared" si="9"/>
        <v/>
      </c>
      <c r="F108" s="128" t="str">
        <f t="shared" si="10"/>
        <v/>
      </c>
      <c r="G108" s="128" t="str">
        <f t="shared" si="11"/>
        <v/>
      </c>
      <c r="H108" s="129" t="str">
        <f t="shared" si="12"/>
        <v/>
      </c>
      <c r="J108" s="121"/>
      <c r="K108" s="90" t="str">
        <f t="shared" si="13"/>
        <v/>
      </c>
    </row>
    <row r="109" spans="1:11">
      <c r="A109" s="77">
        <v>84</v>
      </c>
      <c r="C109" s="126" t="str">
        <f t="shared" si="7"/>
        <v/>
      </c>
      <c r="D109" s="127" t="str">
        <f t="shared" si="8"/>
        <v/>
      </c>
      <c r="E109" s="128" t="str">
        <f t="shared" si="9"/>
        <v/>
      </c>
      <c r="F109" s="128" t="str">
        <f t="shared" si="10"/>
        <v/>
      </c>
      <c r="G109" s="128" t="str">
        <f t="shared" si="11"/>
        <v/>
      </c>
      <c r="H109" s="129" t="str">
        <f t="shared" si="12"/>
        <v/>
      </c>
      <c r="J109" s="121"/>
      <c r="K109" s="90" t="str">
        <f t="shared" si="13"/>
        <v/>
      </c>
    </row>
    <row r="110" spans="1:11">
      <c r="A110" s="77">
        <v>85</v>
      </c>
      <c r="C110" s="126" t="str">
        <f t="shared" si="7"/>
        <v/>
      </c>
      <c r="D110" s="127" t="str">
        <f t="shared" si="8"/>
        <v/>
      </c>
      <c r="E110" s="128" t="str">
        <f t="shared" si="9"/>
        <v/>
      </c>
      <c r="F110" s="128" t="str">
        <f t="shared" si="10"/>
        <v/>
      </c>
      <c r="G110" s="128" t="str">
        <f t="shared" si="11"/>
        <v/>
      </c>
      <c r="H110" s="129" t="str">
        <f t="shared" si="12"/>
        <v/>
      </c>
      <c r="J110" s="121"/>
      <c r="K110" s="90" t="str">
        <f t="shared" si="13"/>
        <v/>
      </c>
    </row>
    <row r="111" spans="1:11">
      <c r="A111" s="77">
        <v>86</v>
      </c>
      <c r="C111" s="126" t="str">
        <f t="shared" si="7"/>
        <v/>
      </c>
      <c r="D111" s="127" t="str">
        <f t="shared" si="8"/>
        <v/>
      </c>
      <c r="E111" s="128" t="str">
        <f t="shared" si="9"/>
        <v/>
      </c>
      <c r="F111" s="128" t="str">
        <f t="shared" si="10"/>
        <v/>
      </c>
      <c r="G111" s="128" t="str">
        <f t="shared" si="11"/>
        <v/>
      </c>
      <c r="H111" s="129" t="str">
        <f t="shared" si="12"/>
        <v/>
      </c>
      <c r="J111" s="121"/>
      <c r="K111" s="90" t="str">
        <f t="shared" si="13"/>
        <v/>
      </c>
    </row>
    <row r="112" spans="1:11">
      <c r="A112" s="77">
        <v>87</v>
      </c>
      <c r="C112" s="126" t="str">
        <f t="shared" si="7"/>
        <v/>
      </c>
      <c r="D112" s="127" t="str">
        <f t="shared" si="8"/>
        <v/>
      </c>
      <c r="E112" s="128" t="str">
        <f t="shared" si="9"/>
        <v/>
      </c>
      <c r="F112" s="128" t="str">
        <f t="shared" si="10"/>
        <v/>
      </c>
      <c r="G112" s="128" t="str">
        <f t="shared" si="11"/>
        <v/>
      </c>
      <c r="H112" s="129" t="str">
        <f t="shared" si="12"/>
        <v/>
      </c>
      <c r="J112" s="121"/>
      <c r="K112" s="90" t="str">
        <f t="shared" si="13"/>
        <v/>
      </c>
    </row>
    <row r="113" spans="1:11">
      <c r="A113" s="77">
        <v>88</v>
      </c>
      <c r="C113" s="126" t="str">
        <f t="shared" si="7"/>
        <v/>
      </c>
      <c r="D113" s="127" t="str">
        <f t="shared" si="8"/>
        <v/>
      </c>
      <c r="E113" s="128" t="str">
        <f t="shared" si="9"/>
        <v/>
      </c>
      <c r="F113" s="128" t="str">
        <f t="shared" si="10"/>
        <v/>
      </c>
      <c r="G113" s="128" t="str">
        <f t="shared" si="11"/>
        <v/>
      </c>
      <c r="H113" s="129" t="str">
        <f t="shared" si="12"/>
        <v/>
      </c>
      <c r="J113" s="121"/>
      <c r="K113" s="90" t="str">
        <f t="shared" si="13"/>
        <v/>
      </c>
    </row>
    <row r="114" spans="1:11">
      <c r="A114" s="77">
        <v>89</v>
      </c>
      <c r="C114" s="126" t="str">
        <f t="shared" si="7"/>
        <v/>
      </c>
      <c r="D114" s="127" t="str">
        <f t="shared" si="8"/>
        <v/>
      </c>
      <c r="E114" s="128" t="str">
        <f t="shared" si="9"/>
        <v/>
      </c>
      <c r="F114" s="128" t="str">
        <f t="shared" si="10"/>
        <v/>
      </c>
      <c r="G114" s="128" t="str">
        <f t="shared" si="11"/>
        <v/>
      </c>
      <c r="H114" s="129" t="str">
        <f t="shared" si="12"/>
        <v/>
      </c>
      <c r="J114" s="121"/>
      <c r="K114" s="90" t="str">
        <f t="shared" si="13"/>
        <v/>
      </c>
    </row>
    <row r="115" spans="1:11">
      <c r="A115" s="77">
        <v>90</v>
      </c>
      <c r="C115" s="126" t="str">
        <f t="shared" si="7"/>
        <v/>
      </c>
      <c r="D115" s="127" t="str">
        <f t="shared" si="8"/>
        <v/>
      </c>
      <c r="E115" s="128" t="str">
        <f t="shared" si="9"/>
        <v/>
      </c>
      <c r="F115" s="128" t="str">
        <f t="shared" si="10"/>
        <v/>
      </c>
      <c r="G115" s="128" t="str">
        <f t="shared" si="11"/>
        <v/>
      </c>
      <c r="H115" s="129" t="str">
        <f t="shared" si="12"/>
        <v/>
      </c>
      <c r="J115" s="121"/>
      <c r="K115" s="90" t="str">
        <f t="shared" si="13"/>
        <v/>
      </c>
    </row>
    <row r="116" spans="1:11">
      <c r="A116" s="77">
        <v>91</v>
      </c>
      <c r="C116" s="126" t="str">
        <f t="shared" si="7"/>
        <v/>
      </c>
      <c r="D116" s="127" t="str">
        <f t="shared" si="8"/>
        <v/>
      </c>
      <c r="E116" s="128" t="str">
        <f t="shared" si="9"/>
        <v/>
      </c>
      <c r="F116" s="128" t="str">
        <f t="shared" si="10"/>
        <v/>
      </c>
      <c r="G116" s="128" t="str">
        <f t="shared" si="11"/>
        <v/>
      </c>
      <c r="H116" s="129" t="str">
        <f t="shared" si="12"/>
        <v/>
      </c>
      <c r="J116" s="121"/>
      <c r="K116" s="90" t="str">
        <f t="shared" si="13"/>
        <v/>
      </c>
    </row>
    <row r="117" spans="1:11">
      <c r="A117" s="77">
        <v>92</v>
      </c>
      <c r="C117" s="126" t="str">
        <f t="shared" si="7"/>
        <v/>
      </c>
      <c r="D117" s="127" t="str">
        <f t="shared" si="8"/>
        <v/>
      </c>
      <c r="E117" s="128" t="str">
        <f t="shared" si="9"/>
        <v/>
      </c>
      <c r="F117" s="128" t="str">
        <f t="shared" si="10"/>
        <v/>
      </c>
      <c r="G117" s="128" t="str">
        <f t="shared" si="11"/>
        <v/>
      </c>
      <c r="H117" s="129" t="str">
        <f t="shared" si="12"/>
        <v/>
      </c>
      <c r="J117" s="121"/>
      <c r="K117" s="90" t="str">
        <f t="shared" si="13"/>
        <v/>
      </c>
    </row>
    <row r="118" spans="1:11">
      <c r="A118" s="77">
        <v>93</v>
      </c>
      <c r="C118" s="126" t="str">
        <f t="shared" si="7"/>
        <v/>
      </c>
      <c r="D118" s="127" t="str">
        <f t="shared" si="8"/>
        <v/>
      </c>
      <c r="E118" s="128" t="str">
        <f t="shared" si="9"/>
        <v/>
      </c>
      <c r="F118" s="128" t="str">
        <f t="shared" si="10"/>
        <v/>
      </c>
      <c r="G118" s="128" t="str">
        <f t="shared" si="11"/>
        <v/>
      </c>
      <c r="H118" s="129" t="str">
        <f t="shared" si="12"/>
        <v/>
      </c>
      <c r="J118" s="121"/>
      <c r="K118" s="90" t="str">
        <f t="shared" si="13"/>
        <v/>
      </c>
    </row>
    <row r="119" spans="1:11">
      <c r="A119" s="77">
        <v>94</v>
      </c>
      <c r="C119" s="126" t="str">
        <f t="shared" si="7"/>
        <v/>
      </c>
      <c r="D119" s="127" t="str">
        <f t="shared" si="8"/>
        <v/>
      </c>
      <c r="E119" s="128" t="str">
        <f t="shared" si="9"/>
        <v/>
      </c>
      <c r="F119" s="128" t="str">
        <f t="shared" si="10"/>
        <v/>
      </c>
      <c r="G119" s="128" t="str">
        <f t="shared" si="11"/>
        <v/>
      </c>
      <c r="H119" s="129" t="str">
        <f t="shared" si="12"/>
        <v/>
      </c>
      <c r="J119" s="121"/>
      <c r="K119" s="90" t="str">
        <f t="shared" si="13"/>
        <v/>
      </c>
    </row>
    <row r="120" spans="1:11">
      <c r="A120" s="77">
        <v>95</v>
      </c>
      <c r="C120" s="126" t="str">
        <f t="shared" si="7"/>
        <v/>
      </c>
      <c r="D120" s="127" t="str">
        <f t="shared" si="8"/>
        <v/>
      </c>
      <c r="E120" s="128" t="str">
        <f t="shared" si="9"/>
        <v/>
      </c>
      <c r="F120" s="128" t="str">
        <f t="shared" si="10"/>
        <v/>
      </c>
      <c r="G120" s="128" t="str">
        <f t="shared" si="11"/>
        <v/>
      </c>
      <c r="H120" s="129" t="str">
        <f t="shared" si="12"/>
        <v/>
      </c>
      <c r="J120" s="121"/>
      <c r="K120" s="90" t="str">
        <f t="shared" si="13"/>
        <v/>
      </c>
    </row>
    <row r="121" spans="1:11">
      <c r="A121" s="77">
        <v>96</v>
      </c>
      <c r="C121" s="126" t="str">
        <f t="shared" si="7"/>
        <v/>
      </c>
      <c r="D121" s="127" t="str">
        <f t="shared" si="8"/>
        <v/>
      </c>
      <c r="E121" s="128" t="str">
        <f t="shared" si="9"/>
        <v/>
      </c>
      <c r="F121" s="128" t="str">
        <f t="shared" si="10"/>
        <v/>
      </c>
      <c r="G121" s="128" t="str">
        <f t="shared" si="11"/>
        <v/>
      </c>
      <c r="H121" s="129" t="str">
        <f t="shared" si="12"/>
        <v/>
      </c>
      <c r="J121" s="121"/>
      <c r="K121" s="90" t="str">
        <f t="shared" si="13"/>
        <v/>
      </c>
    </row>
    <row r="122" spans="1:11">
      <c r="A122" s="77">
        <v>97</v>
      </c>
      <c r="C122" s="126" t="str">
        <f t="shared" si="7"/>
        <v/>
      </c>
      <c r="D122" s="127" t="str">
        <f t="shared" si="8"/>
        <v/>
      </c>
      <c r="E122" s="128" t="str">
        <f t="shared" si="9"/>
        <v/>
      </c>
      <c r="F122" s="128" t="str">
        <f t="shared" si="10"/>
        <v/>
      </c>
      <c r="G122" s="128" t="str">
        <f t="shared" si="11"/>
        <v/>
      </c>
      <c r="H122" s="129" t="str">
        <f t="shared" si="12"/>
        <v/>
      </c>
      <c r="J122" s="121"/>
      <c r="K122" s="90" t="str">
        <f t="shared" si="13"/>
        <v/>
      </c>
    </row>
    <row r="123" spans="1:11">
      <c r="A123" s="77">
        <v>98</v>
      </c>
      <c r="C123" s="126" t="str">
        <f t="shared" si="7"/>
        <v/>
      </c>
      <c r="D123" s="127" t="str">
        <f t="shared" si="8"/>
        <v/>
      </c>
      <c r="E123" s="128" t="str">
        <f t="shared" si="9"/>
        <v/>
      </c>
      <c r="F123" s="128" t="str">
        <f t="shared" si="10"/>
        <v/>
      </c>
      <c r="G123" s="128" t="str">
        <f t="shared" si="11"/>
        <v/>
      </c>
      <c r="H123" s="129" t="str">
        <f t="shared" si="12"/>
        <v/>
      </c>
      <c r="J123" s="121"/>
      <c r="K123" s="90" t="str">
        <f t="shared" si="13"/>
        <v/>
      </c>
    </row>
    <row r="124" spans="1:11">
      <c r="A124" s="77">
        <v>99</v>
      </c>
      <c r="C124" s="126" t="str">
        <f t="shared" si="7"/>
        <v/>
      </c>
      <c r="D124" s="127" t="str">
        <f t="shared" si="8"/>
        <v/>
      </c>
      <c r="E124" s="128" t="str">
        <f t="shared" si="9"/>
        <v/>
      </c>
      <c r="F124" s="128" t="str">
        <f t="shared" si="10"/>
        <v/>
      </c>
      <c r="G124" s="128" t="str">
        <f t="shared" si="11"/>
        <v/>
      </c>
      <c r="H124" s="129" t="str">
        <f t="shared" si="12"/>
        <v/>
      </c>
      <c r="J124" s="121"/>
      <c r="K124" s="90" t="str">
        <f t="shared" si="13"/>
        <v/>
      </c>
    </row>
    <row r="125" spans="1:11">
      <c r="A125" s="77">
        <v>100</v>
      </c>
      <c r="C125" s="126" t="str">
        <f t="shared" si="7"/>
        <v/>
      </c>
      <c r="D125" s="127" t="str">
        <f t="shared" si="8"/>
        <v/>
      </c>
      <c r="E125" s="128" t="str">
        <f t="shared" si="9"/>
        <v/>
      </c>
      <c r="F125" s="128" t="str">
        <f t="shared" si="10"/>
        <v/>
      </c>
      <c r="G125" s="128" t="str">
        <f t="shared" si="11"/>
        <v/>
      </c>
      <c r="H125" s="129" t="str">
        <f t="shared" si="12"/>
        <v/>
      </c>
      <c r="J125" s="121"/>
      <c r="K125" s="90" t="str">
        <f t="shared" si="13"/>
        <v/>
      </c>
    </row>
    <row r="126" spans="1:11">
      <c r="A126" s="77">
        <v>101</v>
      </c>
      <c r="C126" s="126" t="str">
        <f t="shared" si="7"/>
        <v/>
      </c>
      <c r="D126" s="127" t="str">
        <f t="shared" si="8"/>
        <v/>
      </c>
      <c r="E126" s="128" t="str">
        <f t="shared" si="9"/>
        <v/>
      </c>
      <c r="F126" s="128" t="str">
        <f t="shared" si="10"/>
        <v/>
      </c>
      <c r="G126" s="128" t="str">
        <f t="shared" si="11"/>
        <v/>
      </c>
      <c r="H126" s="129" t="str">
        <f t="shared" si="12"/>
        <v/>
      </c>
      <c r="J126" s="121"/>
      <c r="K126" s="90" t="str">
        <f t="shared" si="13"/>
        <v/>
      </c>
    </row>
    <row r="127" spans="1:11">
      <c r="A127" s="77">
        <v>102</v>
      </c>
      <c r="C127" s="126" t="str">
        <f t="shared" si="7"/>
        <v/>
      </c>
      <c r="D127" s="127" t="str">
        <f t="shared" si="8"/>
        <v/>
      </c>
      <c r="E127" s="128" t="str">
        <f t="shared" si="9"/>
        <v/>
      </c>
      <c r="F127" s="128" t="str">
        <f t="shared" si="10"/>
        <v/>
      </c>
      <c r="G127" s="128" t="str">
        <f t="shared" si="11"/>
        <v/>
      </c>
      <c r="H127" s="129" t="str">
        <f t="shared" si="12"/>
        <v/>
      </c>
      <c r="J127" s="121"/>
      <c r="K127" s="90" t="str">
        <f t="shared" si="13"/>
        <v/>
      </c>
    </row>
    <row r="128" spans="1:11">
      <c r="A128" s="77">
        <v>103</v>
      </c>
      <c r="C128" s="126" t="str">
        <f t="shared" si="7"/>
        <v/>
      </c>
      <c r="D128" s="127" t="str">
        <f t="shared" si="8"/>
        <v/>
      </c>
      <c r="E128" s="128" t="str">
        <f t="shared" si="9"/>
        <v/>
      </c>
      <c r="F128" s="128" t="str">
        <f t="shared" si="10"/>
        <v/>
      </c>
      <c r="G128" s="128" t="str">
        <f t="shared" si="11"/>
        <v/>
      </c>
      <c r="H128" s="129" t="str">
        <f t="shared" si="12"/>
        <v/>
      </c>
      <c r="J128" s="121"/>
      <c r="K128" s="90" t="str">
        <f t="shared" si="13"/>
        <v/>
      </c>
    </row>
    <row r="129" spans="1:11">
      <c r="A129" s="77">
        <v>104</v>
      </c>
      <c r="C129" s="126" t="str">
        <f t="shared" si="7"/>
        <v/>
      </c>
      <c r="D129" s="127" t="str">
        <f t="shared" si="8"/>
        <v/>
      </c>
      <c r="E129" s="128" t="str">
        <f t="shared" si="9"/>
        <v/>
      </c>
      <c r="F129" s="128" t="str">
        <f t="shared" si="10"/>
        <v/>
      </c>
      <c r="G129" s="128" t="str">
        <f t="shared" si="11"/>
        <v/>
      </c>
      <c r="H129" s="129" t="str">
        <f t="shared" si="12"/>
        <v/>
      </c>
      <c r="J129" s="121"/>
      <c r="K129" s="90" t="str">
        <f t="shared" si="13"/>
        <v/>
      </c>
    </row>
    <row r="130" spans="1:11">
      <c r="A130" s="77">
        <v>105</v>
      </c>
      <c r="C130" s="126" t="str">
        <f t="shared" si="7"/>
        <v/>
      </c>
      <c r="D130" s="127" t="str">
        <f t="shared" si="8"/>
        <v/>
      </c>
      <c r="E130" s="128" t="str">
        <f t="shared" si="9"/>
        <v/>
      </c>
      <c r="F130" s="128" t="str">
        <f t="shared" si="10"/>
        <v/>
      </c>
      <c r="G130" s="128" t="str">
        <f t="shared" si="11"/>
        <v/>
      </c>
      <c r="H130" s="129" t="str">
        <f t="shared" si="12"/>
        <v/>
      </c>
      <c r="J130" s="121"/>
      <c r="K130" s="90" t="str">
        <f t="shared" si="13"/>
        <v/>
      </c>
    </row>
    <row r="131" spans="1:11">
      <c r="A131" s="77">
        <v>106</v>
      </c>
      <c r="C131" s="126" t="str">
        <f t="shared" si="7"/>
        <v/>
      </c>
      <c r="D131" s="127" t="str">
        <f t="shared" si="8"/>
        <v/>
      </c>
      <c r="E131" s="128" t="str">
        <f t="shared" si="9"/>
        <v/>
      </c>
      <c r="F131" s="128" t="str">
        <f t="shared" si="10"/>
        <v/>
      </c>
      <c r="G131" s="128" t="str">
        <f t="shared" si="11"/>
        <v/>
      </c>
      <c r="H131" s="129" t="str">
        <f t="shared" si="12"/>
        <v/>
      </c>
      <c r="J131" s="121"/>
      <c r="K131" s="90" t="str">
        <f t="shared" si="13"/>
        <v/>
      </c>
    </row>
    <row r="132" spans="1:11">
      <c r="A132" s="77">
        <v>107</v>
      </c>
      <c r="C132" s="126" t="str">
        <f t="shared" si="7"/>
        <v/>
      </c>
      <c r="D132" s="127" t="str">
        <f t="shared" si="8"/>
        <v/>
      </c>
      <c r="E132" s="128" t="str">
        <f t="shared" si="9"/>
        <v/>
      </c>
      <c r="F132" s="128" t="str">
        <f t="shared" si="10"/>
        <v/>
      </c>
      <c r="G132" s="128" t="str">
        <f t="shared" si="11"/>
        <v/>
      </c>
      <c r="H132" s="129" t="str">
        <f t="shared" si="12"/>
        <v/>
      </c>
      <c r="J132" s="121"/>
      <c r="K132" s="90" t="str">
        <f t="shared" si="13"/>
        <v/>
      </c>
    </row>
    <row r="133" spans="1:11">
      <c r="A133" s="77">
        <v>108</v>
      </c>
      <c r="C133" s="126" t="str">
        <f t="shared" si="7"/>
        <v/>
      </c>
      <c r="D133" s="127" t="str">
        <f t="shared" si="8"/>
        <v/>
      </c>
      <c r="E133" s="128" t="str">
        <f t="shared" si="9"/>
        <v/>
      </c>
      <c r="F133" s="128" t="str">
        <f t="shared" si="10"/>
        <v/>
      </c>
      <c r="G133" s="128" t="str">
        <f t="shared" si="11"/>
        <v/>
      </c>
      <c r="H133" s="129" t="str">
        <f t="shared" si="12"/>
        <v/>
      </c>
      <c r="J133" s="121"/>
      <c r="K133" s="90" t="str">
        <f t="shared" si="13"/>
        <v/>
      </c>
    </row>
    <row r="134" spans="1:11">
      <c r="A134" s="77">
        <v>109</v>
      </c>
      <c r="C134" s="126" t="str">
        <f t="shared" si="7"/>
        <v/>
      </c>
      <c r="D134" s="127" t="str">
        <f t="shared" si="8"/>
        <v/>
      </c>
      <c r="E134" s="128" t="str">
        <f t="shared" si="9"/>
        <v/>
      </c>
      <c r="F134" s="128" t="str">
        <f t="shared" si="10"/>
        <v/>
      </c>
      <c r="G134" s="128" t="str">
        <f t="shared" si="11"/>
        <v/>
      </c>
      <c r="H134" s="129" t="str">
        <f t="shared" si="12"/>
        <v/>
      </c>
      <c r="J134" s="121"/>
      <c r="K134" s="90" t="str">
        <f t="shared" si="13"/>
        <v/>
      </c>
    </row>
    <row r="135" spans="1:11">
      <c r="A135" s="77">
        <v>110</v>
      </c>
      <c r="C135" s="126" t="str">
        <f t="shared" si="7"/>
        <v/>
      </c>
      <c r="D135" s="127" t="str">
        <f t="shared" si="8"/>
        <v/>
      </c>
      <c r="E135" s="128" t="str">
        <f t="shared" si="9"/>
        <v/>
      </c>
      <c r="F135" s="128" t="str">
        <f t="shared" si="10"/>
        <v/>
      </c>
      <c r="G135" s="128" t="str">
        <f t="shared" si="11"/>
        <v/>
      </c>
      <c r="H135" s="129" t="str">
        <f t="shared" si="12"/>
        <v/>
      </c>
      <c r="J135" s="121"/>
      <c r="K135" s="90" t="str">
        <f t="shared" si="13"/>
        <v/>
      </c>
    </row>
    <row r="136" spans="1:11">
      <c r="A136" s="77">
        <v>111</v>
      </c>
      <c r="C136" s="126" t="str">
        <f t="shared" si="7"/>
        <v/>
      </c>
      <c r="D136" s="127" t="str">
        <f t="shared" si="8"/>
        <v/>
      </c>
      <c r="E136" s="128" t="str">
        <f t="shared" si="9"/>
        <v/>
      </c>
      <c r="F136" s="128" t="str">
        <f t="shared" si="10"/>
        <v/>
      </c>
      <c r="G136" s="128" t="str">
        <f t="shared" si="11"/>
        <v/>
      </c>
      <c r="H136" s="129" t="str">
        <f t="shared" si="12"/>
        <v/>
      </c>
      <c r="J136" s="121"/>
      <c r="K136" s="90" t="str">
        <f t="shared" si="13"/>
        <v/>
      </c>
    </row>
    <row r="137" spans="1:11">
      <c r="A137" s="77">
        <v>112</v>
      </c>
      <c r="C137" s="126" t="str">
        <f t="shared" si="7"/>
        <v/>
      </c>
      <c r="D137" s="127" t="str">
        <f t="shared" si="8"/>
        <v/>
      </c>
      <c r="E137" s="128" t="str">
        <f t="shared" si="9"/>
        <v/>
      </c>
      <c r="F137" s="128" t="str">
        <f t="shared" si="10"/>
        <v/>
      </c>
      <c r="G137" s="128" t="str">
        <f t="shared" si="11"/>
        <v/>
      </c>
      <c r="H137" s="129" t="str">
        <f t="shared" si="12"/>
        <v/>
      </c>
      <c r="J137" s="121"/>
      <c r="K137" s="90" t="str">
        <f t="shared" si="13"/>
        <v/>
      </c>
    </row>
    <row r="138" spans="1:11">
      <c r="A138" s="77">
        <v>113</v>
      </c>
      <c r="C138" s="126" t="str">
        <f t="shared" si="7"/>
        <v/>
      </c>
      <c r="D138" s="127" t="str">
        <f t="shared" si="8"/>
        <v/>
      </c>
      <c r="E138" s="128" t="str">
        <f t="shared" si="9"/>
        <v/>
      </c>
      <c r="F138" s="128" t="str">
        <f t="shared" si="10"/>
        <v/>
      </c>
      <c r="G138" s="128" t="str">
        <f t="shared" si="11"/>
        <v/>
      </c>
      <c r="H138" s="129" t="str">
        <f t="shared" si="12"/>
        <v/>
      </c>
      <c r="J138" s="121"/>
      <c r="K138" s="90" t="str">
        <f t="shared" si="13"/>
        <v/>
      </c>
    </row>
    <row r="139" spans="1:11">
      <c r="A139" s="77">
        <v>114</v>
      </c>
      <c r="C139" s="126" t="str">
        <f t="shared" si="7"/>
        <v/>
      </c>
      <c r="D139" s="127" t="str">
        <f t="shared" si="8"/>
        <v/>
      </c>
      <c r="E139" s="128" t="str">
        <f t="shared" si="9"/>
        <v/>
      </c>
      <c r="F139" s="128" t="str">
        <f t="shared" si="10"/>
        <v/>
      </c>
      <c r="G139" s="128" t="str">
        <f t="shared" si="11"/>
        <v/>
      </c>
      <c r="H139" s="129" t="str">
        <f t="shared" si="12"/>
        <v/>
      </c>
      <c r="J139" s="121"/>
      <c r="K139" s="90" t="str">
        <f t="shared" si="13"/>
        <v/>
      </c>
    </row>
    <row r="140" spans="1:11">
      <c r="A140" s="77">
        <v>115</v>
      </c>
      <c r="C140" s="126" t="str">
        <f t="shared" si="7"/>
        <v/>
      </c>
      <c r="D140" s="127" t="str">
        <f t="shared" si="8"/>
        <v/>
      </c>
      <c r="E140" s="128" t="str">
        <f t="shared" si="9"/>
        <v/>
      </c>
      <c r="F140" s="128" t="str">
        <f t="shared" si="10"/>
        <v/>
      </c>
      <c r="G140" s="128" t="str">
        <f t="shared" si="11"/>
        <v/>
      </c>
      <c r="H140" s="129" t="str">
        <f t="shared" si="12"/>
        <v/>
      </c>
      <c r="J140" s="121"/>
      <c r="K140" s="90" t="str">
        <f t="shared" si="13"/>
        <v/>
      </c>
    </row>
    <row r="141" spans="1:11">
      <c r="A141" s="77">
        <v>116</v>
      </c>
      <c r="C141" s="126" t="str">
        <f t="shared" si="7"/>
        <v/>
      </c>
      <c r="D141" s="127" t="str">
        <f t="shared" si="8"/>
        <v/>
      </c>
      <c r="E141" s="128" t="str">
        <f t="shared" si="9"/>
        <v/>
      </c>
      <c r="F141" s="128" t="str">
        <f t="shared" si="10"/>
        <v/>
      </c>
      <c r="G141" s="128" t="str">
        <f t="shared" si="11"/>
        <v/>
      </c>
      <c r="H141" s="129" t="str">
        <f t="shared" si="12"/>
        <v/>
      </c>
      <c r="J141" s="121"/>
      <c r="K141" s="90" t="str">
        <f t="shared" si="13"/>
        <v/>
      </c>
    </row>
    <row r="142" spans="1:11">
      <c r="A142" s="77">
        <v>117</v>
      </c>
      <c r="C142" s="126" t="str">
        <f t="shared" si="7"/>
        <v/>
      </c>
      <c r="D142" s="127" t="str">
        <f t="shared" si="8"/>
        <v/>
      </c>
      <c r="E142" s="128" t="str">
        <f t="shared" si="9"/>
        <v/>
      </c>
      <c r="F142" s="128" t="str">
        <f t="shared" si="10"/>
        <v/>
      </c>
      <c r="G142" s="128" t="str">
        <f t="shared" si="11"/>
        <v/>
      </c>
      <c r="H142" s="129" t="str">
        <f t="shared" si="12"/>
        <v/>
      </c>
      <c r="J142" s="121"/>
      <c r="K142" s="90" t="str">
        <f t="shared" si="13"/>
        <v/>
      </c>
    </row>
    <row r="143" spans="1:11">
      <c r="A143" s="77">
        <v>118</v>
      </c>
      <c r="C143" s="126" t="str">
        <f t="shared" si="7"/>
        <v/>
      </c>
      <c r="D143" s="127" t="str">
        <f t="shared" si="8"/>
        <v/>
      </c>
      <c r="E143" s="128" t="str">
        <f t="shared" si="9"/>
        <v/>
      </c>
      <c r="F143" s="128" t="str">
        <f t="shared" si="10"/>
        <v/>
      </c>
      <c r="G143" s="128" t="str">
        <f t="shared" si="11"/>
        <v/>
      </c>
      <c r="H143" s="129" t="str">
        <f t="shared" si="12"/>
        <v/>
      </c>
      <c r="J143" s="121"/>
      <c r="K143" s="90" t="str">
        <f t="shared" si="13"/>
        <v/>
      </c>
    </row>
    <row r="144" spans="1:11">
      <c r="A144" s="77">
        <v>119</v>
      </c>
      <c r="C144" s="126" t="str">
        <f t="shared" si="7"/>
        <v/>
      </c>
      <c r="D144" s="127" t="str">
        <f t="shared" si="8"/>
        <v/>
      </c>
      <c r="E144" s="128" t="str">
        <f t="shared" si="9"/>
        <v/>
      </c>
      <c r="F144" s="128" t="str">
        <f t="shared" si="10"/>
        <v/>
      </c>
      <c r="G144" s="128" t="str">
        <f t="shared" si="11"/>
        <v/>
      </c>
      <c r="H144" s="129" t="str">
        <f t="shared" si="12"/>
        <v/>
      </c>
      <c r="J144" s="121"/>
      <c r="K144" s="90" t="str">
        <f t="shared" si="13"/>
        <v/>
      </c>
    </row>
    <row r="145" spans="1:11">
      <c r="A145" s="77">
        <v>120</v>
      </c>
      <c r="C145" s="126" t="str">
        <f t="shared" si="7"/>
        <v/>
      </c>
      <c r="D145" s="127" t="str">
        <f t="shared" si="8"/>
        <v/>
      </c>
      <c r="E145" s="128" t="str">
        <f t="shared" si="9"/>
        <v/>
      </c>
      <c r="F145" s="128" t="str">
        <f t="shared" si="10"/>
        <v/>
      </c>
      <c r="G145" s="128" t="str">
        <f t="shared" si="11"/>
        <v/>
      </c>
      <c r="H145" s="129" t="str">
        <f t="shared" si="12"/>
        <v/>
      </c>
      <c r="J145" s="121"/>
      <c r="K145" s="90" t="str">
        <f t="shared" si="13"/>
        <v/>
      </c>
    </row>
    <row r="146" spans="1:11">
      <c r="A146" s="77">
        <v>121</v>
      </c>
      <c r="C146" s="126" t="str">
        <f t="shared" si="7"/>
        <v/>
      </c>
      <c r="D146" s="127" t="str">
        <f t="shared" si="8"/>
        <v/>
      </c>
      <c r="E146" s="128" t="str">
        <f t="shared" si="9"/>
        <v/>
      </c>
      <c r="F146" s="128" t="str">
        <f t="shared" si="10"/>
        <v/>
      </c>
      <c r="G146" s="128" t="str">
        <f t="shared" si="11"/>
        <v/>
      </c>
      <c r="H146" s="129" t="str">
        <f t="shared" si="12"/>
        <v/>
      </c>
      <c r="J146" s="121"/>
      <c r="K146" s="90" t="str">
        <f t="shared" si="13"/>
        <v/>
      </c>
    </row>
    <row r="147" spans="1:11">
      <c r="A147" s="77">
        <v>122</v>
      </c>
      <c r="C147" s="126" t="str">
        <f t="shared" si="7"/>
        <v/>
      </c>
      <c r="D147" s="127" t="str">
        <f t="shared" si="8"/>
        <v/>
      </c>
      <c r="E147" s="128" t="str">
        <f t="shared" si="9"/>
        <v/>
      </c>
      <c r="F147" s="128" t="str">
        <f t="shared" si="10"/>
        <v/>
      </c>
      <c r="G147" s="128" t="str">
        <f t="shared" si="11"/>
        <v/>
      </c>
      <c r="H147" s="129" t="str">
        <f t="shared" si="12"/>
        <v/>
      </c>
      <c r="J147" s="121"/>
      <c r="K147" s="90" t="str">
        <f t="shared" si="13"/>
        <v/>
      </c>
    </row>
    <row r="148" spans="1:11">
      <c r="A148" s="77">
        <v>123</v>
      </c>
      <c r="C148" s="126" t="str">
        <f t="shared" si="7"/>
        <v/>
      </c>
      <c r="D148" s="127" t="str">
        <f t="shared" si="8"/>
        <v/>
      </c>
      <c r="E148" s="128" t="str">
        <f t="shared" si="9"/>
        <v/>
      </c>
      <c r="F148" s="128" t="str">
        <f t="shared" si="10"/>
        <v/>
      </c>
      <c r="G148" s="128" t="str">
        <f t="shared" si="11"/>
        <v/>
      </c>
      <c r="H148" s="129" t="str">
        <f t="shared" si="12"/>
        <v/>
      </c>
      <c r="J148" s="121"/>
      <c r="K148" s="90" t="str">
        <f t="shared" si="13"/>
        <v/>
      </c>
    </row>
    <row r="149" spans="1:11">
      <c r="A149" s="77">
        <v>124</v>
      </c>
      <c r="C149" s="126" t="str">
        <f t="shared" si="7"/>
        <v/>
      </c>
      <c r="D149" s="127" t="str">
        <f t="shared" si="8"/>
        <v/>
      </c>
      <c r="E149" s="128" t="str">
        <f t="shared" si="9"/>
        <v/>
      </c>
      <c r="F149" s="128" t="str">
        <f t="shared" si="10"/>
        <v/>
      </c>
      <c r="G149" s="128" t="str">
        <f t="shared" si="11"/>
        <v/>
      </c>
      <c r="H149" s="129" t="str">
        <f t="shared" si="12"/>
        <v/>
      </c>
      <c r="J149" s="121"/>
      <c r="K149" s="90" t="str">
        <f t="shared" si="13"/>
        <v/>
      </c>
    </row>
    <row r="150" spans="1:11">
      <c r="A150" s="77">
        <v>125</v>
      </c>
      <c r="C150" s="126" t="str">
        <f t="shared" si="7"/>
        <v/>
      </c>
      <c r="D150" s="127" t="str">
        <f t="shared" si="8"/>
        <v/>
      </c>
      <c r="E150" s="128" t="str">
        <f t="shared" si="9"/>
        <v/>
      </c>
      <c r="F150" s="128" t="str">
        <f t="shared" si="10"/>
        <v/>
      </c>
      <c r="G150" s="128" t="str">
        <f t="shared" si="11"/>
        <v/>
      </c>
      <c r="H150" s="129" t="str">
        <f t="shared" si="12"/>
        <v/>
      </c>
      <c r="J150" s="121"/>
      <c r="K150" s="90" t="str">
        <f t="shared" si="13"/>
        <v/>
      </c>
    </row>
    <row r="151" spans="1:11">
      <c r="A151" s="77">
        <v>126</v>
      </c>
      <c r="C151" s="126" t="str">
        <f t="shared" si="7"/>
        <v/>
      </c>
      <c r="D151" s="127" t="str">
        <f t="shared" si="8"/>
        <v/>
      </c>
      <c r="E151" s="128" t="str">
        <f t="shared" si="9"/>
        <v/>
      </c>
      <c r="F151" s="128" t="str">
        <f t="shared" si="10"/>
        <v/>
      </c>
      <c r="G151" s="128" t="str">
        <f t="shared" si="11"/>
        <v/>
      </c>
      <c r="H151" s="129" t="str">
        <f t="shared" si="12"/>
        <v/>
      </c>
      <c r="J151" s="121"/>
      <c r="K151" s="90" t="str">
        <f t="shared" si="13"/>
        <v/>
      </c>
    </row>
    <row r="152" spans="1:11">
      <c r="A152" s="77">
        <v>127</v>
      </c>
      <c r="C152" s="126" t="str">
        <f t="shared" si="7"/>
        <v/>
      </c>
      <c r="D152" s="127" t="str">
        <f t="shared" si="8"/>
        <v/>
      </c>
      <c r="E152" s="128" t="str">
        <f t="shared" si="9"/>
        <v/>
      </c>
      <c r="F152" s="128" t="str">
        <f t="shared" si="10"/>
        <v/>
      </c>
      <c r="G152" s="128" t="str">
        <f t="shared" si="11"/>
        <v/>
      </c>
      <c r="H152" s="129" t="str">
        <f t="shared" si="12"/>
        <v/>
      </c>
      <c r="J152" s="121"/>
      <c r="K152" s="90" t="str">
        <f t="shared" si="13"/>
        <v/>
      </c>
    </row>
    <row r="153" spans="1:11">
      <c r="A153" s="77">
        <v>128</v>
      </c>
      <c r="C153" s="126" t="str">
        <f t="shared" ref="C153:C216" si="14">IF(E$11*E$15&lt;A153,"",A153)</f>
        <v/>
      </c>
      <c r="D153" s="127" t="str">
        <f t="shared" si="8"/>
        <v/>
      </c>
      <c r="E153" s="128" t="str">
        <f t="shared" si="9"/>
        <v/>
      </c>
      <c r="F153" s="128" t="str">
        <f t="shared" si="10"/>
        <v/>
      </c>
      <c r="G153" s="128" t="str">
        <f t="shared" si="11"/>
        <v/>
      </c>
      <c r="H153" s="129" t="str">
        <f t="shared" si="12"/>
        <v/>
      </c>
      <c r="J153" s="121"/>
      <c r="K153" s="90" t="str">
        <f t="shared" si="13"/>
        <v/>
      </c>
    </row>
    <row r="154" spans="1:11">
      <c r="A154" s="77">
        <v>129</v>
      </c>
      <c r="C154" s="126" t="str">
        <f t="shared" si="14"/>
        <v/>
      </c>
      <c r="D154" s="127" t="str">
        <f t="shared" ref="D154:D217" si="15">IF(C154&lt;&gt;"",IF(E$17=1,(H$25*E$13/E$15)/(1-(1+(E$13/E$15))^(-E$11*E$15)),IF(OR(E$17=2,E$17=3),E154+F154,"")),"")</f>
        <v/>
      </c>
      <c r="E154" s="128" t="str">
        <f t="shared" ref="E154:E217" si="16">IF(C154&lt;&gt;"",H153*E$13/E$15,"")</f>
        <v/>
      </c>
      <c r="F154" s="128" t="str">
        <f t="shared" ref="F154:F217" si="17">IF(C154&lt;&gt;"",IF(E$17=1,D154-E154,IF(E$17=2,H$25/(E$11*E$15),IF(E$17=3,IF(E$11*E$15=C154,H$25,0),""))),"")</f>
        <v/>
      </c>
      <c r="G154" s="128" t="str">
        <f t="shared" ref="G154:G217" si="18">IF(C154&lt;&gt;"",G153+F154,"")</f>
        <v/>
      </c>
      <c r="H154" s="129" t="str">
        <f t="shared" ref="H154:H217" si="19">IF(C154&lt;&gt;"",H153-F154,"")</f>
        <v/>
      </c>
      <c r="J154" s="121"/>
      <c r="K154" s="90" t="str">
        <f t="shared" ref="K154:K217" si="20">+D154</f>
        <v/>
      </c>
    </row>
    <row r="155" spans="1:11">
      <c r="A155" s="77">
        <v>130</v>
      </c>
      <c r="C155" s="126" t="str">
        <f t="shared" si="14"/>
        <v/>
      </c>
      <c r="D155" s="127" t="str">
        <f t="shared" si="15"/>
        <v/>
      </c>
      <c r="E155" s="128" t="str">
        <f t="shared" si="16"/>
        <v/>
      </c>
      <c r="F155" s="128" t="str">
        <f t="shared" si="17"/>
        <v/>
      </c>
      <c r="G155" s="128" t="str">
        <f t="shared" si="18"/>
        <v/>
      </c>
      <c r="H155" s="129" t="str">
        <f t="shared" si="19"/>
        <v/>
      </c>
      <c r="J155" s="121"/>
      <c r="K155" s="90" t="str">
        <f t="shared" si="20"/>
        <v/>
      </c>
    </row>
    <row r="156" spans="1:11">
      <c r="A156" s="77">
        <v>131</v>
      </c>
      <c r="C156" s="126" t="str">
        <f t="shared" si="14"/>
        <v/>
      </c>
      <c r="D156" s="127" t="str">
        <f t="shared" si="15"/>
        <v/>
      </c>
      <c r="E156" s="128" t="str">
        <f t="shared" si="16"/>
        <v/>
      </c>
      <c r="F156" s="128" t="str">
        <f t="shared" si="17"/>
        <v/>
      </c>
      <c r="G156" s="128" t="str">
        <f t="shared" si="18"/>
        <v/>
      </c>
      <c r="H156" s="129" t="str">
        <f t="shared" si="19"/>
        <v/>
      </c>
      <c r="J156" s="121"/>
      <c r="K156" s="90" t="str">
        <f t="shared" si="20"/>
        <v/>
      </c>
    </row>
    <row r="157" spans="1:11">
      <c r="A157" s="77">
        <v>132</v>
      </c>
      <c r="C157" s="126" t="str">
        <f t="shared" si="14"/>
        <v/>
      </c>
      <c r="D157" s="127" t="str">
        <f t="shared" si="15"/>
        <v/>
      </c>
      <c r="E157" s="128" t="str">
        <f t="shared" si="16"/>
        <v/>
      </c>
      <c r="F157" s="128" t="str">
        <f t="shared" si="17"/>
        <v/>
      </c>
      <c r="G157" s="128" t="str">
        <f t="shared" si="18"/>
        <v/>
      </c>
      <c r="H157" s="129" t="str">
        <f t="shared" si="19"/>
        <v/>
      </c>
      <c r="J157" s="121"/>
      <c r="K157" s="90" t="str">
        <f t="shared" si="20"/>
        <v/>
      </c>
    </row>
    <row r="158" spans="1:11">
      <c r="A158" s="77">
        <v>133</v>
      </c>
      <c r="C158" s="126" t="str">
        <f t="shared" si="14"/>
        <v/>
      </c>
      <c r="D158" s="127" t="str">
        <f t="shared" si="15"/>
        <v/>
      </c>
      <c r="E158" s="128" t="str">
        <f t="shared" si="16"/>
        <v/>
      </c>
      <c r="F158" s="128" t="str">
        <f t="shared" si="17"/>
        <v/>
      </c>
      <c r="G158" s="128" t="str">
        <f t="shared" si="18"/>
        <v/>
      </c>
      <c r="H158" s="129" t="str">
        <f t="shared" si="19"/>
        <v/>
      </c>
      <c r="J158" s="121"/>
      <c r="K158" s="90" t="str">
        <f t="shared" si="20"/>
        <v/>
      </c>
    </row>
    <row r="159" spans="1:11">
      <c r="A159" s="77">
        <v>134</v>
      </c>
      <c r="C159" s="126" t="str">
        <f t="shared" si="14"/>
        <v/>
      </c>
      <c r="D159" s="127" t="str">
        <f t="shared" si="15"/>
        <v/>
      </c>
      <c r="E159" s="128" t="str">
        <f t="shared" si="16"/>
        <v/>
      </c>
      <c r="F159" s="128" t="str">
        <f t="shared" si="17"/>
        <v/>
      </c>
      <c r="G159" s="128" t="str">
        <f t="shared" si="18"/>
        <v/>
      </c>
      <c r="H159" s="129" t="str">
        <f t="shared" si="19"/>
        <v/>
      </c>
      <c r="J159" s="121"/>
      <c r="K159" s="90" t="str">
        <f t="shared" si="20"/>
        <v/>
      </c>
    </row>
    <row r="160" spans="1:11">
      <c r="A160" s="77">
        <v>135</v>
      </c>
      <c r="C160" s="126" t="str">
        <f t="shared" si="14"/>
        <v/>
      </c>
      <c r="D160" s="127" t="str">
        <f t="shared" si="15"/>
        <v/>
      </c>
      <c r="E160" s="128" t="str">
        <f t="shared" si="16"/>
        <v/>
      </c>
      <c r="F160" s="128" t="str">
        <f t="shared" si="17"/>
        <v/>
      </c>
      <c r="G160" s="128" t="str">
        <f t="shared" si="18"/>
        <v/>
      </c>
      <c r="H160" s="129" t="str">
        <f t="shared" si="19"/>
        <v/>
      </c>
      <c r="J160" s="121"/>
      <c r="K160" s="90" t="str">
        <f t="shared" si="20"/>
        <v/>
      </c>
    </row>
    <row r="161" spans="1:11">
      <c r="A161" s="77">
        <v>136</v>
      </c>
      <c r="C161" s="126" t="str">
        <f t="shared" si="14"/>
        <v/>
      </c>
      <c r="D161" s="127" t="str">
        <f t="shared" si="15"/>
        <v/>
      </c>
      <c r="E161" s="128" t="str">
        <f t="shared" si="16"/>
        <v/>
      </c>
      <c r="F161" s="128" t="str">
        <f t="shared" si="17"/>
        <v/>
      </c>
      <c r="G161" s="128" t="str">
        <f t="shared" si="18"/>
        <v/>
      </c>
      <c r="H161" s="129" t="str">
        <f t="shared" si="19"/>
        <v/>
      </c>
      <c r="J161" s="121"/>
      <c r="K161" s="90" t="str">
        <f t="shared" si="20"/>
        <v/>
      </c>
    </row>
    <row r="162" spans="1:11">
      <c r="A162" s="77">
        <v>137</v>
      </c>
      <c r="C162" s="126" t="str">
        <f t="shared" si="14"/>
        <v/>
      </c>
      <c r="D162" s="127" t="str">
        <f t="shared" si="15"/>
        <v/>
      </c>
      <c r="E162" s="128" t="str">
        <f t="shared" si="16"/>
        <v/>
      </c>
      <c r="F162" s="128" t="str">
        <f t="shared" si="17"/>
        <v/>
      </c>
      <c r="G162" s="128" t="str">
        <f t="shared" si="18"/>
        <v/>
      </c>
      <c r="H162" s="129" t="str">
        <f t="shared" si="19"/>
        <v/>
      </c>
      <c r="J162" s="121"/>
      <c r="K162" s="90" t="str">
        <f t="shared" si="20"/>
        <v/>
      </c>
    </row>
    <row r="163" spans="1:11">
      <c r="A163" s="77">
        <v>138</v>
      </c>
      <c r="C163" s="126" t="str">
        <f t="shared" si="14"/>
        <v/>
      </c>
      <c r="D163" s="127" t="str">
        <f t="shared" si="15"/>
        <v/>
      </c>
      <c r="E163" s="128" t="str">
        <f t="shared" si="16"/>
        <v/>
      </c>
      <c r="F163" s="128" t="str">
        <f t="shared" si="17"/>
        <v/>
      </c>
      <c r="G163" s="128" t="str">
        <f t="shared" si="18"/>
        <v/>
      </c>
      <c r="H163" s="129" t="str">
        <f t="shared" si="19"/>
        <v/>
      </c>
      <c r="J163" s="121"/>
      <c r="K163" s="90" t="str">
        <f t="shared" si="20"/>
        <v/>
      </c>
    </row>
    <row r="164" spans="1:11">
      <c r="A164" s="77">
        <v>139</v>
      </c>
      <c r="C164" s="126" t="str">
        <f t="shared" si="14"/>
        <v/>
      </c>
      <c r="D164" s="127" t="str">
        <f t="shared" si="15"/>
        <v/>
      </c>
      <c r="E164" s="128" t="str">
        <f t="shared" si="16"/>
        <v/>
      </c>
      <c r="F164" s="128" t="str">
        <f t="shared" si="17"/>
        <v/>
      </c>
      <c r="G164" s="128" t="str">
        <f t="shared" si="18"/>
        <v/>
      </c>
      <c r="H164" s="129" t="str">
        <f t="shared" si="19"/>
        <v/>
      </c>
      <c r="J164" s="121"/>
      <c r="K164" s="90" t="str">
        <f t="shared" si="20"/>
        <v/>
      </c>
    </row>
    <row r="165" spans="1:11">
      <c r="A165" s="77">
        <v>140</v>
      </c>
      <c r="C165" s="126" t="str">
        <f t="shared" si="14"/>
        <v/>
      </c>
      <c r="D165" s="127" t="str">
        <f t="shared" si="15"/>
        <v/>
      </c>
      <c r="E165" s="128" t="str">
        <f t="shared" si="16"/>
        <v/>
      </c>
      <c r="F165" s="128" t="str">
        <f t="shared" si="17"/>
        <v/>
      </c>
      <c r="G165" s="128" t="str">
        <f t="shared" si="18"/>
        <v/>
      </c>
      <c r="H165" s="129" t="str">
        <f t="shared" si="19"/>
        <v/>
      </c>
      <c r="J165" s="121"/>
      <c r="K165" s="90" t="str">
        <f t="shared" si="20"/>
        <v/>
      </c>
    </row>
    <row r="166" spans="1:11">
      <c r="A166" s="77">
        <v>141</v>
      </c>
      <c r="C166" s="126" t="str">
        <f t="shared" si="14"/>
        <v/>
      </c>
      <c r="D166" s="127" t="str">
        <f t="shared" si="15"/>
        <v/>
      </c>
      <c r="E166" s="128" t="str">
        <f t="shared" si="16"/>
        <v/>
      </c>
      <c r="F166" s="128" t="str">
        <f t="shared" si="17"/>
        <v/>
      </c>
      <c r="G166" s="128" t="str">
        <f t="shared" si="18"/>
        <v/>
      </c>
      <c r="H166" s="129" t="str">
        <f t="shared" si="19"/>
        <v/>
      </c>
      <c r="J166" s="121"/>
      <c r="K166" s="90" t="str">
        <f t="shared" si="20"/>
        <v/>
      </c>
    </row>
    <row r="167" spans="1:11">
      <c r="A167" s="77">
        <v>142</v>
      </c>
      <c r="C167" s="126" t="str">
        <f t="shared" si="14"/>
        <v/>
      </c>
      <c r="D167" s="127" t="str">
        <f t="shared" si="15"/>
        <v/>
      </c>
      <c r="E167" s="128" t="str">
        <f t="shared" si="16"/>
        <v/>
      </c>
      <c r="F167" s="128" t="str">
        <f t="shared" si="17"/>
        <v/>
      </c>
      <c r="G167" s="128" t="str">
        <f t="shared" si="18"/>
        <v/>
      </c>
      <c r="H167" s="129" t="str">
        <f t="shared" si="19"/>
        <v/>
      </c>
      <c r="J167" s="121"/>
      <c r="K167" s="90" t="str">
        <f t="shared" si="20"/>
        <v/>
      </c>
    </row>
    <row r="168" spans="1:11">
      <c r="A168" s="77">
        <v>143</v>
      </c>
      <c r="C168" s="126" t="str">
        <f t="shared" si="14"/>
        <v/>
      </c>
      <c r="D168" s="127" t="str">
        <f t="shared" si="15"/>
        <v/>
      </c>
      <c r="E168" s="128" t="str">
        <f t="shared" si="16"/>
        <v/>
      </c>
      <c r="F168" s="128" t="str">
        <f t="shared" si="17"/>
        <v/>
      </c>
      <c r="G168" s="128" t="str">
        <f t="shared" si="18"/>
        <v/>
      </c>
      <c r="H168" s="129" t="str">
        <f t="shared" si="19"/>
        <v/>
      </c>
      <c r="J168" s="121"/>
      <c r="K168" s="90" t="str">
        <f t="shared" si="20"/>
        <v/>
      </c>
    </row>
    <row r="169" spans="1:11">
      <c r="A169" s="77">
        <v>144</v>
      </c>
      <c r="C169" s="126" t="str">
        <f t="shared" si="14"/>
        <v/>
      </c>
      <c r="D169" s="127" t="str">
        <f t="shared" si="15"/>
        <v/>
      </c>
      <c r="E169" s="128" t="str">
        <f t="shared" si="16"/>
        <v/>
      </c>
      <c r="F169" s="128" t="str">
        <f t="shared" si="17"/>
        <v/>
      </c>
      <c r="G169" s="128" t="str">
        <f t="shared" si="18"/>
        <v/>
      </c>
      <c r="H169" s="129" t="str">
        <f t="shared" si="19"/>
        <v/>
      </c>
      <c r="J169" s="121"/>
      <c r="K169" s="90" t="str">
        <f t="shared" si="20"/>
        <v/>
      </c>
    </row>
    <row r="170" spans="1:11">
      <c r="A170" s="77">
        <v>145</v>
      </c>
      <c r="C170" s="126" t="str">
        <f t="shared" si="14"/>
        <v/>
      </c>
      <c r="D170" s="127" t="str">
        <f t="shared" si="15"/>
        <v/>
      </c>
      <c r="E170" s="128" t="str">
        <f t="shared" si="16"/>
        <v/>
      </c>
      <c r="F170" s="128" t="str">
        <f t="shared" si="17"/>
        <v/>
      </c>
      <c r="G170" s="128" t="str">
        <f t="shared" si="18"/>
        <v/>
      </c>
      <c r="H170" s="129" t="str">
        <f t="shared" si="19"/>
        <v/>
      </c>
      <c r="J170" s="121"/>
      <c r="K170" s="90" t="str">
        <f t="shared" si="20"/>
        <v/>
      </c>
    </row>
    <row r="171" spans="1:11">
      <c r="A171" s="77">
        <v>146</v>
      </c>
      <c r="C171" s="126" t="str">
        <f t="shared" si="14"/>
        <v/>
      </c>
      <c r="D171" s="127" t="str">
        <f t="shared" si="15"/>
        <v/>
      </c>
      <c r="E171" s="128" t="str">
        <f t="shared" si="16"/>
        <v/>
      </c>
      <c r="F171" s="128" t="str">
        <f t="shared" si="17"/>
        <v/>
      </c>
      <c r="G171" s="128" t="str">
        <f t="shared" si="18"/>
        <v/>
      </c>
      <c r="H171" s="129" t="str">
        <f t="shared" si="19"/>
        <v/>
      </c>
      <c r="J171" s="121"/>
      <c r="K171" s="90" t="str">
        <f t="shared" si="20"/>
        <v/>
      </c>
    </row>
    <row r="172" spans="1:11">
      <c r="A172" s="77">
        <v>147</v>
      </c>
      <c r="C172" s="126" t="str">
        <f t="shared" si="14"/>
        <v/>
      </c>
      <c r="D172" s="127" t="str">
        <f t="shared" si="15"/>
        <v/>
      </c>
      <c r="E172" s="128" t="str">
        <f t="shared" si="16"/>
        <v/>
      </c>
      <c r="F172" s="128" t="str">
        <f t="shared" si="17"/>
        <v/>
      </c>
      <c r="G172" s="128" t="str">
        <f t="shared" si="18"/>
        <v/>
      </c>
      <c r="H172" s="129" t="str">
        <f t="shared" si="19"/>
        <v/>
      </c>
      <c r="J172" s="121"/>
      <c r="K172" s="90" t="str">
        <f t="shared" si="20"/>
        <v/>
      </c>
    </row>
    <row r="173" spans="1:11">
      <c r="A173" s="77">
        <v>148</v>
      </c>
      <c r="C173" s="126" t="str">
        <f t="shared" si="14"/>
        <v/>
      </c>
      <c r="D173" s="127" t="str">
        <f t="shared" si="15"/>
        <v/>
      </c>
      <c r="E173" s="128" t="str">
        <f t="shared" si="16"/>
        <v/>
      </c>
      <c r="F173" s="128" t="str">
        <f t="shared" si="17"/>
        <v/>
      </c>
      <c r="G173" s="128" t="str">
        <f t="shared" si="18"/>
        <v/>
      </c>
      <c r="H173" s="129" t="str">
        <f t="shared" si="19"/>
        <v/>
      </c>
      <c r="J173" s="121"/>
      <c r="K173" s="90" t="str">
        <f t="shared" si="20"/>
        <v/>
      </c>
    </row>
    <row r="174" spans="1:11">
      <c r="A174" s="77">
        <v>149</v>
      </c>
      <c r="C174" s="126" t="str">
        <f t="shared" si="14"/>
        <v/>
      </c>
      <c r="D174" s="127" t="str">
        <f t="shared" si="15"/>
        <v/>
      </c>
      <c r="E174" s="128" t="str">
        <f t="shared" si="16"/>
        <v/>
      </c>
      <c r="F174" s="128" t="str">
        <f t="shared" si="17"/>
        <v/>
      </c>
      <c r="G174" s="128" t="str">
        <f t="shared" si="18"/>
        <v/>
      </c>
      <c r="H174" s="129" t="str">
        <f t="shared" si="19"/>
        <v/>
      </c>
      <c r="J174" s="121"/>
      <c r="K174" s="90" t="str">
        <f t="shared" si="20"/>
        <v/>
      </c>
    </row>
    <row r="175" spans="1:11">
      <c r="A175" s="77">
        <v>150</v>
      </c>
      <c r="C175" s="126" t="str">
        <f t="shared" si="14"/>
        <v/>
      </c>
      <c r="D175" s="127" t="str">
        <f t="shared" si="15"/>
        <v/>
      </c>
      <c r="E175" s="128" t="str">
        <f t="shared" si="16"/>
        <v/>
      </c>
      <c r="F175" s="128" t="str">
        <f t="shared" si="17"/>
        <v/>
      </c>
      <c r="G175" s="128" t="str">
        <f t="shared" si="18"/>
        <v/>
      </c>
      <c r="H175" s="129" t="str">
        <f t="shared" si="19"/>
        <v/>
      </c>
      <c r="J175" s="121"/>
      <c r="K175" s="90" t="str">
        <f t="shared" si="20"/>
        <v/>
      </c>
    </row>
    <row r="176" spans="1:11">
      <c r="A176" s="77">
        <v>151</v>
      </c>
      <c r="C176" s="126" t="str">
        <f t="shared" si="14"/>
        <v/>
      </c>
      <c r="D176" s="127" t="str">
        <f t="shared" si="15"/>
        <v/>
      </c>
      <c r="E176" s="128" t="str">
        <f t="shared" si="16"/>
        <v/>
      </c>
      <c r="F176" s="128" t="str">
        <f t="shared" si="17"/>
        <v/>
      </c>
      <c r="G176" s="128" t="str">
        <f t="shared" si="18"/>
        <v/>
      </c>
      <c r="H176" s="129" t="str">
        <f t="shared" si="19"/>
        <v/>
      </c>
      <c r="J176" s="121"/>
      <c r="K176" s="90" t="str">
        <f t="shared" si="20"/>
        <v/>
      </c>
    </row>
    <row r="177" spans="1:11">
      <c r="A177" s="77">
        <v>152</v>
      </c>
      <c r="C177" s="126" t="str">
        <f t="shared" si="14"/>
        <v/>
      </c>
      <c r="D177" s="127" t="str">
        <f t="shared" si="15"/>
        <v/>
      </c>
      <c r="E177" s="128" t="str">
        <f t="shared" si="16"/>
        <v/>
      </c>
      <c r="F177" s="128" t="str">
        <f t="shared" si="17"/>
        <v/>
      </c>
      <c r="G177" s="128" t="str">
        <f t="shared" si="18"/>
        <v/>
      </c>
      <c r="H177" s="129" t="str">
        <f t="shared" si="19"/>
        <v/>
      </c>
      <c r="J177" s="121"/>
      <c r="K177" s="90" t="str">
        <f t="shared" si="20"/>
        <v/>
      </c>
    </row>
    <row r="178" spans="1:11">
      <c r="A178" s="77">
        <v>153</v>
      </c>
      <c r="C178" s="126" t="str">
        <f t="shared" si="14"/>
        <v/>
      </c>
      <c r="D178" s="127" t="str">
        <f t="shared" si="15"/>
        <v/>
      </c>
      <c r="E178" s="128" t="str">
        <f t="shared" si="16"/>
        <v/>
      </c>
      <c r="F178" s="128" t="str">
        <f t="shared" si="17"/>
        <v/>
      </c>
      <c r="G178" s="128" t="str">
        <f t="shared" si="18"/>
        <v/>
      </c>
      <c r="H178" s="129" t="str">
        <f t="shared" si="19"/>
        <v/>
      </c>
      <c r="J178" s="121"/>
      <c r="K178" s="90" t="str">
        <f t="shared" si="20"/>
        <v/>
      </c>
    </row>
    <row r="179" spans="1:11">
      <c r="A179" s="77">
        <v>154</v>
      </c>
      <c r="C179" s="126" t="str">
        <f t="shared" si="14"/>
        <v/>
      </c>
      <c r="D179" s="127" t="str">
        <f t="shared" si="15"/>
        <v/>
      </c>
      <c r="E179" s="128" t="str">
        <f t="shared" si="16"/>
        <v/>
      </c>
      <c r="F179" s="128" t="str">
        <f t="shared" si="17"/>
        <v/>
      </c>
      <c r="G179" s="128" t="str">
        <f t="shared" si="18"/>
        <v/>
      </c>
      <c r="H179" s="129" t="str">
        <f t="shared" si="19"/>
        <v/>
      </c>
      <c r="J179" s="121"/>
      <c r="K179" s="90" t="str">
        <f t="shared" si="20"/>
        <v/>
      </c>
    </row>
    <row r="180" spans="1:11">
      <c r="A180" s="77">
        <v>155</v>
      </c>
      <c r="C180" s="126" t="str">
        <f t="shared" si="14"/>
        <v/>
      </c>
      <c r="D180" s="127" t="str">
        <f t="shared" si="15"/>
        <v/>
      </c>
      <c r="E180" s="128" t="str">
        <f t="shared" si="16"/>
        <v/>
      </c>
      <c r="F180" s="128" t="str">
        <f t="shared" si="17"/>
        <v/>
      </c>
      <c r="G180" s="128" t="str">
        <f t="shared" si="18"/>
        <v/>
      </c>
      <c r="H180" s="129" t="str">
        <f t="shared" si="19"/>
        <v/>
      </c>
      <c r="J180" s="121"/>
      <c r="K180" s="90" t="str">
        <f t="shared" si="20"/>
        <v/>
      </c>
    </row>
    <row r="181" spans="1:11">
      <c r="A181" s="77">
        <v>156</v>
      </c>
      <c r="C181" s="126" t="str">
        <f t="shared" si="14"/>
        <v/>
      </c>
      <c r="D181" s="127" t="str">
        <f t="shared" si="15"/>
        <v/>
      </c>
      <c r="E181" s="128" t="str">
        <f t="shared" si="16"/>
        <v/>
      </c>
      <c r="F181" s="128" t="str">
        <f t="shared" si="17"/>
        <v/>
      </c>
      <c r="G181" s="128" t="str">
        <f t="shared" si="18"/>
        <v/>
      </c>
      <c r="H181" s="129" t="str">
        <f t="shared" si="19"/>
        <v/>
      </c>
      <c r="J181" s="121"/>
      <c r="K181" s="90" t="str">
        <f t="shared" si="20"/>
        <v/>
      </c>
    </row>
    <row r="182" spans="1:11">
      <c r="A182" s="77">
        <v>157</v>
      </c>
      <c r="C182" s="126" t="str">
        <f t="shared" si="14"/>
        <v/>
      </c>
      <c r="D182" s="127" t="str">
        <f t="shared" si="15"/>
        <v/>
      </c>
      <c r="E182" s="128" t="str">
        <f t="shared" si="16"/>
        <v/>
      </c>
      <c r="F182" s="128" t="str">
        <f t="shared" si="17"/>
        <v/>
      </c>
      <c r="G182" s="128" t="str">
        <f t="shared" si="18"/>
        <v/>
      </c>
      <c r="H182" s="129" t="str">
        <f t="shared" si="19"/>
        <v/>
      </c>
      <c r="J182" s="121"/>
      <c r="K182" s="90" t="str">
        <f t="shared" si="20"/>
        <v/>
      </c>
    </row>
    <row r="183" spans="1:11">
      <c r="A183" s="77">
        <v>158</v>
      </c>
      <c r="C183" s="126" t="str">
        <f t="shared" si="14"/>
        <v/>
      </c>
      <c r="D183" s="127" t="str">
        <f t="shared" si="15"/>
        <v/>
      </c>
      <c r="E183" s="128" t="str">
        <f t="shared" si="16"/>
        <v/>
      </c>
      <c r="F183" s="128" t="str">
        <f t="shared" si="17"/>
        <v/>
      </c>
      <c r="G183" s="128" t="str">
        <f t="shared" si="18"/>
        <v/>
      </c>
      <c r="H183" s="129" t="str">
        <f t="shared" si="19"/>
        <v/>
      </c>
      <c r="J183" s="121"/>
      <c r="K183" s="90" t="str">
        <f t="shared" si="20"/>
        <v/>
      </c>
    </row>
    <row r="184" spans="1:11">
      <c r="A184" s="77">
        <v>159</v>
      </c>
      <c r="C184" s="126" t="str">
        <f t="shared" si="14"/>
        <v/>
      </c>
      <c r="D184" s="127" t="str">
        <f t="shared" si="15"/>
        <v/>
      </c>
      <c r="E184" s="128" t="str">
        <f t="shared" si="16"/>
        <v/>
      </c>
      <c r="F184" s="128" t="str">
        <f t="shared" si="17"/>
        <v/>
      </c>
      <c r="G184" s="128" t="str">
        <f t="shared" si="18"/>
        <v/>
      </c>
      <c r="H184" s="129" t="str">
        <f t="shared" si="19"/>
        <v/>
      </c>
      <c r="J184" s="121"/>
      <c r="K184" s="90" t="str">
        <f t="shared" si="20"/>
        <v/>
      </c>
    </row>
    <row r="185" spans="1:11">
      <c r="A185" s="77">
        <v>160</v>
      </c>
      <c r="C185" s="126" t="str">
        <f t="shared" si="14"/>
        <v/>
      </c>
      <c r="D185" s="127" t="str">
        <f t="shared" si="15"/>
        <v/>
      </c>
      <c r="E185" s="128" t="str">
        <f t="shared" si="16"/>
        <v/>
      </c>
      <c r="F185" s="128" t="str">
        <f t="shared" si="17"/>
        <v/>
      </c>
      <c r="G185" s="128" t="str">
        <f t="shared" si="18"/>
        <v/>
      </c>
      <c r="H185" s="129" t="str">
        <f t="shared" si="19"/>
        <v/>
      </c>
      <c r="J185" s="121"/>
      <c r="K185" s="90" t="str">
        <f t="shared" si="20"/>
        <v/>
      </c>
    </row>
    <row r="186" spans="1:11">
      <c r="A186" s="77">
        <v>161</v>
      </c>
      <c r="C186" s="126" t="str">
        <f t="shared" si="14"/>
        <v/>
      </c>
      <c r="D186" s="127" t="str">
        <f t="shared" si="15"/>
        <v/>
      </c>
      <c r="E186" s="128" t="str">
        <f t="shared" si="16"/>
        <v/>
      </c>
      <c r="F186" s="128" t="str">
        <f t="shared" si="17"/>
        <v/>
      </c>
      <c r="G186" s="128" t="str">
        <f t="shared" si="18"/>
        <v/>
      </c>
      <c r="H186" s="129" t="str">
        <f t="shared" si="19"/>
        <v/>
      </c>
      <c r="J186" s="121"/>
      <c r="K186" s="90" t="str">
        <f t="shared" si="20"/>
        <v/>
      </c>
    </row>
    <row r="187" spans="1:11">
      <c r="A187" s="77">
        <v>162</v>
      </c>
      <c r="C187" s="126" t="str">
        <f t="shared" si="14"/>
        <v/>
      </c>
      <c r="D187" s="127" t="str">
        <f t="shared" si="15"/>
        <v/>
      </c>
      <c r="E187" s="128" t="str">
        <f t="shared" si="16"/>
        <v/>
      </c>
      <c r="F187" s="128" t="str">
        <f t="shared" si="17"/>
        <v/>
      </c>
      <c r="G187" s="128" t="str">
        <f t="shared" si="18"/>
        <v/>
      </c>
      <c r="H187" s="129" t="str">
        <f t="shared" si="19"/>
        <v/>
      </c>
      <c r="J187" s="121"/>
      <c r="K187" s="90" t="str">
        <f t="shared" si="20"/>
        <v/>
      </c>
    </row>
    <row r="188" spans="1:11">
      <c r="A188" s="77">
        <v>163</v>
      </c>
      <c r="C188" s="126" t="str">
        <f t="shared" si="14"/>
        <v/>
      </c>
      <c r="D188" s="127" t="str">
        <f t="shared" si="15"/>
        <v/>
      </c>
      <c r="E188" s="128" t="str">
        <f t="shared" si="16"/>
        <v/>
      </c>
      <c r="F188" s="128" t="str">
        <f t="shared" si="17"/>
        <v/>
      </c>
      <c r="G188" s="128" t="str">
        <f t="shared" si="18"/>
        <v/>
      </c>
      <c r="H188" s="129" t="str">
        <f t="shared" si="19"/>
        <v/>
      </c>
      <c r="J188" s="121"/>
      <c r="K188" s="90" t="str">
        <f t="shared" si="20"/>
        <v/>
      </c>
    </row>
    <row r="189" spans="1:11">
      <c r="A189" s="77">
        <v>164</v>
      </c>
      <c r="C189" s="126" t="str">
        <f t="shared" si="14"/>
        <v/>
      </c>
      <c r="D189" s="127" t="str">
        <f t="shared" si="15"/>
        <v/>
      </c>
      <c r="E189" s="128" t="str">
        <f t="shared" si="16"/>
        <v/>
      </c>
      <c r="F189" s="128" t="str">
        <f t="shared" si="17"/>
        <v/>
      </c>
      <c r="G189" s="128" t="str">
        <f t="shared" si="18"/>
        <v/>
      </c>
      <c r="H189" s="129" t="str">
        <f t="shared" si="19"/>
        <v/>
      </c>
      <c r="J189" s="121"/>
      <c r="K189" s="90" t="str">
        <f t="shared" si="20"/>
        <v/>
      </c>
    </row>
    <row r="190" spans="1:11">
      <c r="A190" s="77">
        <v>165</v>
      </c>
      <c r="C190" s="126" t="str">
        <f t="shared" si="14"/>
        <v/>
      </c>
      <c r="D190" s="127" t="str">
        <f t="shared" si="15"/>
        <v/>
      </c>
      <c r="E190" s="128" t="str">
        <f t="shared" si="16"/>
        <v/>
      </c>
      <c r="F190" s="128" t="str">
        <f t="shared" si="17"/>
        <v/>
      </c>
      <c r="G190" s="128" t="str">
        <f t="shared" si="18"/>
        <v/>
      </c>
      <c r="H190" s="129" t="str">
        <f t="shared" si="19"/>
        <v/>
      </c>
      <c r="J190" s="121"/>
      <c r="K190" s="90" t="str">
        <f t="shared" si="20"/>
        <v/>
      </c>
    </row>
    <row r="191" spans="1:11">
      <c r="A191" s="77">
        <v>166</v>
      </c>
      <c r="C191" s="126" t="str">
        <f t="shared" si="14"/>
        <v/>
      </c>
      <c r="D191" s="127" t="str">
        <f t="shared" si="15"/>
        <v/>
      </c>
      <c r="E191" s="128" t="str">
        <f t="shared" si="16"/>
        <v/>
      </c>
      <c r="F191" s="128" t="str">
        <f t="shared" si="17"/>
        <v/>
      </c>
      <c r="G191" s="128" t="str">
        <f t="shared" si="18"/>
        <v/>
      </c>
      <c r="H191" s="129" t="str">
        <f t="shared" si="19"/>
        <v/>
      </c>
      <c r="J191" s="121"/>
      <c r="K191" s="90" t="str">
        <f t="shared" si="20"/>
        <v/>
      </c>
    </row>
    <row r="192" spans="1:11">
      <c r="A192" s="77">
        <v>167</v>
      </c>
      <c r="C192" s="126" t="str">
        <f t="shared" si="14"/>
        <v/>
      </c>
      <c r="D192" s="127" t="str">
        <f t="shared" si="15"/>
        <v/>
      </c>
      <c r="E192" s="128" t="str">
        <f t="shared" si="16"/>
        <v/>
      </c>
      <c r="F192" s="128" t="str">
        <f t="shared" si="17"/>
        <v/>
      </c>
      <c r="G192" s="128" t="str">
        <f t="shared" si="18"/>
        <v/>
      </c>
      <c r="H192" s="129" t="str">
        <f t="shared" si="19"/>
        <v/>
      </c>
      <c r="J192" s="121"/>
      <c r="K192" s="90" t="str">
        <f t="shared" si="20"/>
        <v/>
      </c>
    </row>
    <row r="193" spans="1:11">
      <c r="A193" s="77">
        <v>168</v>
      </c>
      <c r="C193" s="126" t="str">
        <f t="shared" si="14"/>
        <v/>
      </c>
      <c r="D193" s="127" t="str">
        <f t="shared" si="15"/>
        <v/>
      </c>
      <c r="E193" s="128" t="str">
        <f t="shared" si="16"/>
        <v/>
      </c>
      <c r="F193" s="128" t="str">
        <f t="shared" si="17"/>
        <v/>
      </c>
      <c r="G193" s="128" t="str">
        <f t="shared" si="18"/>
        <v/>
      </c>
      <c r="H193" s="129" t="str">
        <f t="shared" si="19"/>
        <v/>
      </c>
      <c r="J193" s="121"/>
      <c r="K193" s="90" t="str">
        <f t="shared" si="20"/>
        <v/>
      </c>
    </row>
    <row r="194" spans="1:11">
      <c r="A194" s="77">
        <v>169</v>
      </c>
      <c r="C194" s="126" t="str">
        <f t="shared" si="14"/>
        <v/>
      </c>
      <c r="D194" s="127" t="str">
        <f t="shared" si="15"/>
        <v/>
      </c>
      <c r="E194" s="128" t="str">
        <f t="shared" si="16"/>
        <v/>
      </c>
      <c r="F194" s="128" t="str">
        <f t="shared" si="17"/>
        <v/>
      </c>
      <c r="G194" s="128" t="str">
        <f t="shared" si="18"/>
        <v/>
      </c>
      <c r="H194" s="129" t="str">
        <f t="shared" si="19"/>
        <v/>
      </c>
      <c r="J194" s="121"/>
      <c r="K194" s="90" t="str">
        <f t="shared" si="20"/>
        <v/>
      </c>
    </row>
    <row r="195" spans="1:11">
      <c r="A195" s="77">
        <v>170</v>
      </c>
      <c r="C195" s="126" t="str">
        <f t="shared" si="14"/>
        <v/>
      </c>
      <c r="D195" s="127" t="str">
        <f t="shared" si="15"/>
        <v/>
      </c>
      <c r="E195" s="128" t="str">
        <f t="shared" si="16"/>
        <v/>
      </c>
      <c r="F195" s="128" t="str">
        <f t="shared" si="17"/>
        <v/>
      </c>
      <c r="G195" s="128" t="str">
        <f t="shared" si="18"/>
        <v/>
      </c>
      <c r="H195" s="129" t="str">
        <f t="shared" si="19"/>
        <v/>
      </c>
      <c r="J195" s="121"/>
      <c r="K195" s="90" t="str">
        <f t="shared" si="20"/>
        <v/>
      </c>
    </row>
    <row r="196" spans="1:11">
      <c r="A196" s="77">
        <v>171</v>
      </c>
      <c r="C196" s="126" t="str">
        <f t="shared" si="14"/>
        <v/>
      </c>
      <c r="D196" s="127" t="str">
        <f t="shared" si="15"/>
        <v/>
      </c>
      <c r="E196" s="128" t="str">
        <f t="shared" si="16"/>
        <v/>
      </c>
      <c r="F196" s="128" t="str">
        <f t="shared" si="17"/>
        <v/>
      </c>
      <c r="G196" s="128" t="str">
        <f t="shared" si="18"/>
        <v/>
      </c>
      <c r="H196" s="129" t="str">
        <f t="shared" si="19"/>
        <v/>
      </c>
      <c r="J196" s="121"/>
      <c r="K196" s="90" t="str">
        <f t="shared" si="20"/>
        <v/>
      </c>
    </row>
    <row r="197" spans="1:11">
      <c r="A197" s="77">
        <v>172</v>
      </c>
      <c r="C197" s="126" t="str">
        <f t="shared" si="14"/>
        <v/>
      </c>
      <c r="D197" s="127" t="str">
        <f t="shared" si="15"/>
        <v/>
      </c>
      <c r="E197" s="128" t="str">
        <f t="shared" si="16"/>
        <v/>
      </c>
      <c r="F197" s="128" t="str">
        <f t="shared" si="17"/>
        <v/>
      </c>
      <c r="G197" s="128" t="str">
        <f t="shared" si="18"/>
        <v/>
      </c>
      <c r="H197" s="129" t="str">
        <f t="shared" si="19"/>
        <v/>
      </c>
      <c r="J197" s="121"/>
      <c r="K197" s="90" t="str">
        <f t="shared" si="20"/>
        <v/>
      </c>
    </row>
    <row r="198" spans="1:11">
      <c r="A198" s="77">
        <v>173</v>
      </c>
      <c r="C198" s="126" t="str">
        <f t="shared" si="14"/>
        <v/>
      </c>
      <c r="D198" s="127" t="str">
        <f t="shared" si="15"/>
        <v/>
      </c>
      <c r="E198" s="128" t="str">
        <f t="shared" si="16"/>
        <v/>
      </c>
      <c r="F198" s="128" t="str">
        <f t="shared" si="17"/>
        <v/>
      </c>
      <c r="G198" s="128" t="str">
        <f t="shared" si="18"/>
        <v/>
      </c>
      <c r="H198" s="129" t="str">
        <f t="shared" si="19"/>
        <v/>
      </c>
      <c r="J198" s="121"/>
      <c r="K198" s="90" t="str">
        <f t="shared" si="20"/>
        <v/>
      </c>
    </row>
    <row r="199" spans="1:11">
      <c r="A199" s="77">
        <v>174</v>
      </c>
      <c r="C199" s="126" t="str">
        <f t="shared" si="14"/>
        <v/>
      </c>
      <c r="D199" s="127" t="str">
        <f t="shared" si="15"/>
        <v/>
      </c>
      <c r="E199" s="128" t="str">
        <f t="shared" si="16"/>
        <v/>
      </c>
      <c r="F199" s="128" t="str">
        <f t="shared" si="17"/>
        <v/>
      </c>
      <c r="G199" s="128" t="str">
        <f t="shared" si="18"/>
        <v/>
      </c>
      <c r="H199" s="129" t="str">
        <f t="shared" si="19"/>
        <v/>
      </c>
      <c r="J199" s="121"/>
      <c r="K199" s="90" t="str">
        <f t="shared" si="20"/>
        <v/>
      </c>
    </row>
    <row r="200" spans="1:11">
      <c r="A200" s="77">
        <v>175</v>
      </c>
      <c r="C200" s="126" t="str">
        <f t="shared" si="14"/>
        <v/>
      </c>
      <c r="D200" s="127" t="str">
        <f t="shared" si="15"/>
        <v/>
      </c>
      <c r="E200" s="128" t="str">
        <f t="shared" si="16"/>
        <v/>
      </c>
      <c r="F200" s="128" t="str">
        <f t="shared" si="17"/>
        <v/>
      </c>
      <c r="G200" s="128" t="str">
        <f t="shared" si="18"/>
        <v/>
      </c>
      <c r="H200" s="129" t="str">
        <f t="shared" si="19"/>
        <v/>
      </c>
      <c r="J200" s="121"/>
      <c r="K200" s="90" t="str">
        <f t="shared" si="20"/>
        <v/>
      </c>
    </row>
    <row r="201" spans="1:11">
      <c r="A201" s="77">
        <v>176</v>
      </c>
      <c r="C201" s="126" t="str">
        <f t="shared" si="14"/>
        <v/>
      </c>
      <c r="D201" s="127" t="str">
        <f t="shared" si="15"/>
        <v/>
      </c>
      <c r="E201" s="128" t="str">
        <f t="shared" si="16"/>
        <v/>
      </c>
      <c r="F201" s="128" t="str">
        <f t="shared" si="17"/>
        <v/>
      </c>
      <c r="G201" s="128" t="str">
        <f t="shared" si="18"/>
        <v/>
      </c>
      <c r="H201" s="129" t="str">
        <f t="shared" si="19"/>
        <v/>
      </c>
      <c r="J201" s="121"/>
      <c r="K201" s="90" t="str">
        <f t="shared" si="20"/>
        <v/>
      </c>
    </row>
    <row r="202" spans="1:11">
      <c r="A202" s="77">
        <v>177</v>
      </c>
      <c r="C202" s="126" t="str">
        <f t="shared" si="14"/>
        <v/>
      </c>
      <c r="D202" s="127" t="str">
        <f t="shared" si="15"/>
        <v/>
      </c>
      <c r="E202" s="128" t="str">
        <f t="shared" si="16"/>
        <v/>
      </c>
      <c r="F202" s="128" t="str">
        <f t="shared" si="17"/>
        <v/>
      </c>
      <c r="G202" s="128" t="str">
        <f t="shared" si="18"/>
        <v/>
      </c>
      <c r="H202" s="129" t="str">
        <f t="shared" si="19"/>
        <v/>
      </c>
      <c r="J202" s="121"/>
      <c r="K202" s="90" t="str">
        <f t="shared" si="20"/>
        <v/>
      </c>
    </row>
    <row r="203" spans="1:11">
      <c r="A203" s="77">
        <v>178</v>
      </c>
      <c r="C203" s="126" t="str">
        <f t="shared" si="14"/>
        <v/>
      </c>
      <c r="D203" s="127" t="str">
        <f t="shared" si="15"/>
        <v/>
      </c>
      <c r="E203" s="128" t="str">
        <f t="shared" si="16"/>
        <v/>
      </c>
      <c r="F203" s="128" t="str">
        <f t="shared" si="17"/>
        <v/>
      </c>
      <c r="G203" s="128" t="str">
        <f t="shared" si="18"/>
        <v/>
      </c>
      <c r="H203" s="129" t="str">
        <f t="shared" si="19"/>
        <v/>
      </c>
      <c r="J203" s="121"/>
      <c r="K203" s="90" t="str">
        <f t="shared" si="20"/>
        <v/>
      </c>
    </row>
    <row r="204" spans="1:11">
      <c r="A204" s="77">
        <v>179</v>
      </c>
      <c r="C204" s="126" t="str">
        <f t="shared" si="14"/>
        <v/>
      </c>
      <c r="D204" s="127" t="str">
        <f t="shared" si="15"/>
        <v/>
      </c>
      <c r="E204" s="128" t="str">
        <f t="shared" si="16"/>
        <v/>
      </c>
      <c r="F204" s="128" t="str">
        <f t="shared" si="17"/>
        <v/>
      </c>
      <c r="G204" s="128" t="str">
        <f t="shared" si="18"/>
        <v/>
      </c>
      <c r="H204" s="129" t="str">
        <f t="shared" si="19"/>
        <v/>
      </c>
      <c r="J204" s="121"/>
      <c r="K204" s="90" t="str">
        <f t="shared" si="20"/>
        <v/>
      </c>
    </row>
    <row r="205" spans="1:11">
      <c r="A205" s="77">
        <v>180</v>
      </c>
      <c r="C205" s="126" t="str">
        <f t="shared" si="14"/>
        <v/>
      </c>
      <c r="D205" s="127" t="str">
        <f t="shared" si="15"/>
        <v/>
      </c>
      <c r="E205" s="128" t="str">
        <f t="shared" si="16"/>
        <v/>
      </c>
      <c r="F205" s="128" t="str">
        <f t="shared" si="17"/>
        <v/>
      </c>
      <c r="G205" s="128" t="str">
        <f t="shared" si="18"/>
        <v/>
      </c>
      <c r="H205" s="129" t="str">
        <f t="shared" si="19"/>
        <v/>
      </c>
      <c r="J205" s="121"/>
      <c r="K205" s="90" t="str">
        <f t="shared" si="20"/>
        <v/>
      </c>
    </row>
    <row r="206" spans="1:11">
      <c r="A206" s="77">
        <v>181</v>
      </c>
      <c r="C206" s="126" t="str">
        <f t="shared" si="14"/>
        <v/>
      </c>
      <c r="D206" s="127" t="str">
        <f t="shared" si="15"/>
        <v/>
      </c>
      <c r="E206" s="128" t="str">
        <f t="shared" si="16"/>
        <v/>
      </c>
      <c r="F206" s="128" t="str">
        <f t="shared" si="17"/>
        <v/>
      </c>
      <c r="G206" s="128" t="str">
        <f t="shared" si="18"/>
        <v/>
      </c>
      <c r="H206" s="129" t="str">
        <f t="shared" si="19"/>
        <v/>
      </c>
      <c r="J206" s="121"/>
      <c r="K206" s="90" t="str">
        <f t="shared" si="20"/>
        <v/>
      </c>
    </row>
    <row r="207" spans="1:11">
      <c r="A207" s="77">
        <v>182</v>
      </c>
      <c r="C207" s="126" t="str">
        <f t="shared" si="14"/>
        <v/>
      </c>
      <c r="D207" s="127" t="str">
        <f t="shared" si="15"/>
        <v/>
      </c>
      <c r="E207" s="128" t="str">
        <f t="shared" si="16"/>
        <v/>
      </c>
      <c r="F207" s="128" t="str">
        <f t="shared" si="17"/>
        <v/>
      </c>
      <c r="G207" s="128" t="str">
        <f t="shared" si="18"/>
        <v/>
      </c>
      <c r="H207" s="129" t="str">
        <f t="shared" si="19"/>
        <v/>
      </c>
      <c r="J207" s="121"/>
      <c r="K207" s="90" t="str">
        <f t="shared" si="20"/>
        <v/>
      </c>
    </row>
    <row r="208" spans="1:11">
      <c r="A208" s="77">
        <v>183</v>
      </c>
      <c r="C208" s="126" t="str">
        <f t="shared" si="14"/>
        <v/>
      </c>
      <c r="D208" s="127" t="str">
        <f t="shared" si="15"/>
        <v/>
      </c>
      <c r="E208" s="128" t="str">
        <f t="shared" si="16"/>
        <v/>
      </c>
      <c r="F208" s="128" t="str">
        <f t="shared" si="17"/>
        <v/>
      </c>
      <c r="G208" s="128" t="str">
        <f t="shared" si="18"/>
        <v/>
      </c>
      <c r="H208" s="129" t="str">
        <f t="shared" si="19"/>
        <v/>
      </c>
      <c r="J208" s="121"/>
      <c r="K208" s="90" t="str">
        <f t="shared" si="20"/>
        <v/>
      </c>
    </row>
    <row r="209" spans="1:11">
      <c r="A209" s="77">
        <v>184</v>
      </c>
      <c r="C209" s="126" t="str">
        <f t="shared" si="14"/>
        <v/>
      </c>
      <c r="D209" s="127" t="str">
        <f t="shared" si="15"/>
        <v/>
      </c>
      <c r="E209" s="128" t="str">
        <f t="shared" si="16"/>
        <v/>
      </c>
      <c r="F209" s="128" t="str">
        <f t="shared" si="17"/>
        <v/>
      </c>
      <c r="G209" s="128" t="str">
        <f t="shared" si="18"/>
        <v/>
      </c>
      <c r="H209" s="129" t="str">
        <f t="shared" si="19"/>
        <v/>
      </c>
      <c r="J209" s="121"/>
      <c r="K209" s="90" t="str">
        <f t="shared" si="20"/>
        <v/>
      </c>
    </row>
    <row r="210" spans="1:11">
      <c r="A210" s="77">
        <v>185</v>
      </c>
      <c r="C210" s="126" t="str">
        <f t="shared" si="14"/>
        <v/>
      </c>
      <c r="D210" s="127" t="str">
        <f t="shared" si="15"/>
        <v/>
      </c>
      <c r="E210" s="128" t="str">
        <f t="shared" si="16"/>
        <v/>
      </c>
      <c r="F210" s="128" t="str">
        <f t="shared" si="17"/>
        <v/>
      </c>
      <c r="G210" s="128" t="str">
        <f t="shared" si="18"/>
        <v/>
      </c>
      <c r="H210" s="129" t="str">
        <f t="shared" si="19"/>
        <v/>
      </c>
      <c r="J210" s="121"/>
      <c r="K210" s="90" t="str">
        <f t="shared" si="20"/>
        <v/>
      </c>
    </row>
    <row r="211" spans="1:11">
      <c r="A211" s="77">
        <v>186</v>
      </c>
      <c r="C211" s="126" t="str">
        <f t="shared" si="14"/>
        <v/>
      </c>
      <c r="D211" s="127" t="str">
        <f t="shared" si="15"/>
        <v/>
      </c>
      <c r="E211" s="128" t="str">
        <f t="shared" si="16"/>
        <v/>
      </c>
      <c r="F211" s="128" t="str">
        <f t="shared" si="17"/>
        <v/>
      </c>
      <c r="G211" s="128" t="str">
        <f t="shared" si="18"/>
        <v/>
      </c>
      <c r="H211" s="129" t="str">
        <f t="shared" si="19"/>
        <v/>
      </c>
      <c r="J211" s="121"/>
      <c r="K211" s="90" t="str">
        <f t="shared" si="20"/>
        <v/>
      </c>
    </row>
    <row r="212" spans="1:11">
      <c r="A212" s="77">
        <v>187</v>
      </c>
      <c r="C212" s="126" t="str">
        <f t="shared" si="14"/>
        <v/>
      </c>
      <c r="D212" s="127" t="str">
        <f t="shared" si="15"/>
        <v/>
      </c>
      <c r="E212" s="128" t="str">
        <f t="shared" si="16"/>
        <v/>
      </c>
      <c r="F212" s="128" t="str">
        <f t="shared" si="17"/>
        <v/>
      </c>
      <c r="G212" s="128" t="str">
        <f t="shared" si="18"/>
        <v/>
      </c>
      <c r="H212" s="129" t="str">
        <f t="shared" si="19"/>
        <v/>
      </c>
      <c r="J212" s="121"/>
      <c r="K212" s="90" t="str">
        <f t="shared" si="20"/>
        <v/>
      </c>
    </row>
    <row r="213" spans="1:11">
      <c r="A213" s="77">
        <v>188</v>
      </c>
      <c r="C213" s="126" t="str">
        <f t="shared" si="14"/>
        <v/>
      </c>
      <c r="D213" s="127" t="str">
        <f t="shared" si="15"/>
        <v/>
      </c>
      <c r="E213" s="128" t="str">
        <f t="shared" si="16"/>
        <v/>
      </c>
      <c r="F213" s="128" t="str">
        <f t="shared" si="17"/>
        <v/>
      </c>
      <c r="G213" s="128" t="str">
        <f t="shared" si="18"/>
        <v/>
      </c>
      <c r="H213" s="129" t="str">
        <f t="shared" si="19"/>
        <v/>
      </c>
      <c r="J213" s="121"/>
      <c r="K213" s="90" t="str">
        <f t="shared" si="20"/>
        <v/>
      </c>
    </row>
    <row r="214" spans="1:11">
      <c r="A214" s="77">
        <v>189</v>
      </c>
      <c r="C214" s="126" t="str">
        <f t="shared" si="14"/>
        <v/>
      </c>
      <c r="D214" s="127" t="str">
        <f t="shared" si="15"/>
        <v/>
      </c>
      <c r="E214" s="128" t="str">
        <f t="shared" si="16"/>
        <v/>
      </c>
      <c r="F214" s="128" t="str">
        <f t="shared" si="17"/>
        <v/>
      </c>
      <c r="G214" s="128" t="str">
        <f t="shared" si="18"/>
        <v/>
      </c>
      <c r="H214" s="129" t="str">
        <f t="shared" si="19"/>
        <v/>
      </c>
      <c r="J214" s="121"/>
      <c r="K214" s="90" t="str">
        <f t="shared" si="20"/>
        <v/>
      </c>
    </row>
    <row r="215" spans="1:11">
      <c r="A215" s="77">
        <v>190</v>
      </c>
      <c r="C215" s="126" t="str">
        <f t="shared" si="14"/>
        <v/>
      </c>
      <c r="D215" s="127" t="str">
        <f t="shared" si="15"/>
        <v/>
      </c>
      <c r="E215" s="128" t="str">
        <f t="shared" si="16"/>
        <v/>
      </c>
      <c r="F215" s="128" t="str">
        <f t="shared" si="17"/>
        <v/>
      </c>
      <c r="G215" s="128" t="str">
        <f t="shared" si="18"/>
        <v/>
      </c>
      <c r="H215" s="129" t="str">
        <f t="shared" si="19"/>
        <v/>
      </c>
      <c r="J215" s="121"/>
      <c r="K215" s="90" t="str">
        <f t="shared" si="20"/>
        <v/>
      </c>
    </row>
    <row r="216" spans="1:11">
      <c r="A216" s="77">
        <v>191</v>
      </c>
      <c r="C216" s="126" t="str">
        <f t="shared" si="14"/>
        <v/>
      </c>
      <c r="D216" s="127" t="str">
        <f t="shared" si="15"/>
        <v/>
      </c>
      <c r="E216" s="128" t="str">
        <f t="shared" si="16"/>
        <v/>
      </c>
      <c r="F216" s="128" t="str">
        <f t="shared" si="17"/>
        <v/>
      </c>
      <c r="G216" s="128" t="str">
        <f t="shared" si="18"/>
        <v/>
      </c>
      <c r="H216" s="129" t="str">
        <f t="shared" si="19"/>
        <v/>
      </c>
      <c r="J216" s="121"/>
      <c r="K216" s="90" t="str">
        <f t="shared" si="20"/>
        <v/>
      </c>
    </row>
    <row r="217" spans="1:11">
      <c r="A217" s="77">
        <v>192</v>
      </c>
      <c r="C217" s="126" t="str">
        <f t="shared" ref="C217:C280" si="21">IF(E$11*E$15&lt;A217,"",A217)</f>
        <v/>
      </c>
      <c r="D217" s="127" t="str">
        <f t="shared" si="15"/>
        <v/>
      </c>
      <c r="E217" s="128" t="str">
        <f t="shared" si="16"/>
        <v/>
      </c>
      <c r="F217" s="128" t="str">
        <f t="shared" si="17"/>
        <v/>
      </c>
      <c r="G217" s="128" t="str">
        <f t="shared" si="18"/>
        <v/>
      </c>
      <c r="H217" s="129" t="str">
        <f t="shared" si="19"/>
        <v/>
      </c>
      <c r="J217" s="121"/>
      <c r="K217" s="90" t="str">
        <f t="shared" si="20"/>
        <v/>
      </c>
    </row>
    <row r="218" spans="1:11">
      <c r="A218" s="77">
        <v>193</v>
      </c>
      <c r="C218" s="126" t="str">
        <f t="shared" si="21"/>
        <v/>
      </c>
      <c r="D218" s="127" t="str">
        <f t="shared" ref="D218:D281" si="22">IF(C218&lt;&gt;"",IF(E$17=1,(H$25*E$13/E$15)/(1-(1+(E$13/E$15))^(-E$11*E$15)),IF(OR(E$17=2,E$17=3),E218+F218,"")),"")</f>
        <v/>
      </c>
      <c r="E218" s="128" t="str">
        <f t="shared" ref="E218:E281" si="23">IF(C218&lt;&gt;"",H217*E$13/E$15,"")</f>
        <v/>
      </c>
      <c r="F218" s="128" t="str">
        <f t="shared" ref="F218:F281" si="24">IF(C218&lt;&gt;"",IF(E$17=1,D218-E218,IF(E$17=2,H$25/(E$11*E$15),IF(E$17=3,IF(E$11*E$15=C218,H$25,0),""))),"")</f>
        <v/>
      </c>
      <c r="G218" s="128" t="str">
        <f t="shared" ref="G218:G281" si="25">IF(C218&lt;&gt;"",G217+F218,"")</f>
        <v/>
      </c>
      <c r="H218" s="129" t="str">
        <f t="shared" ref="H218:H281" si="26">IF(C218&lt;&gt;"",H217-F218,"")</f>
        <v/>
      </c>
      <c r="J218" s="121"/>
      <c r="K218" s="90" t="str">
        <f t="shared" ref="K218:K281" si="27">+D218</f>
        <v/>
      </c>
    </row>
    <row r="219" spans="1:11">
      <c r="A219" s="77">
        <v>194</v>
      </c>
      <c r="C219" s="126" t="str">
        <f t="shared" si="21"/>
        <v/>
      </c>
      <c r="D219" s="127" t="str">
        <f t="shared" si="22"/>
        <v/>
      </c>
      <c r="E219" s="128" t="str">
        <f t="shared" si="23"/>
        <v/>
      </c>
      <c r="F219" s="128" t="str">
        <f t="shared" si="24"/>
        <v/>
      </c>
      <c r="G219" s="128" t="str">
        <f t="shared" si="25"/>
        <v/>
      </c>
      <c r="H219" s="129" t="str">
        <f t="shared" si="26"/>
        <v/>
      </c>
      <c r="J219" s="121"/>
      <c r="K219" s="90" t="str">
        <f t="shared" si="27"/>
        <v/>
      </c>
    </row>
    <row r="220" spans="1:11">
      <c r="A220" s="77">
        <v>195</v>
      </c>
      <c r="C220" s="126" t="str">
        <f t="shared" si="21"/>
        <v/>
      </c>
      <c r="D220" s="127" t="str">
        <f t="shared" si="22"/>
        <v/>
      </c>
      <c r="E220" s="128" t="str">
        <f t="shared" si="23"/>
        <v/>
      </c>
      <c r="F220" s="128" t="str">
        <f t="shared" si="24"/>
        <v/>
      </c>
      <c r="G220" s="128" t="str">
        <f t="shared" si="25"/>
        <v/>
      </c>
      <c r="H220" s="129" t="str">
        <f t="shared" si="26"/>
        <v/>
      </c>
      <c r="J220" s="121"/>
      <c r="K220" s="90" t="str">
        <f t="shared" si="27"/>
        <v/>
      </c>
    </row>
    <row r="221" spans="1:11">
      <c r="A221" s="77">
        <v>196</v>
      </c>
      <c r="C221" s="126" t="str">
        <f t="shared" si="21"/>
        <v/>
      </c>
      <c r="D221" s="127" t="str">
        <f t="shared" si="22"/>
        <v/>
      </c>
      <c r="E221" s="128" t="str">
        <f t="shared" si="23"/>
        <v/>
      </c>
      <c r="F221" s="128" t="str">
        <f t="shared" si="24"/>
        <v/>
      </c>
      <c r="G221" s="128" t="str">
        <f t="shared" si="25"/>
        <v/>
      </c>
      <c r="H221" s="129" t="str">
        <f t="shared" si="26"/>
        <v/>
      </c>
      <c r="J221" s="121"/>
      <c r="K221" s="90" t="str">
        <f t="shared" si="27"/>
        <v/>
      </c>
    </row>
    <row r="222" spans="1:11">
      <c r="A222" s="77">
        <v>197</v>
      </c>
      <c r="C222" s="126" t="str">
        <f t="shared" si="21"/>
        <v/>
      </c>
      <c r="D222" s="127" t="str">
        <f t="shared" si="22"/>
        <v/>
      </c>
      <c r="E222" s="128" t="str">
        <f t="shared" si="23"/>
        <v/>
      </c>
      <c r="F222" s="128" t="str">
        <f t="shared" si="24"/>
        <v/>
      </c>
      <c r="G222" s="128" t="str">
        <f t="shared" si="25"/>
        <v/>
      </c>
      <c r="H222" s="129" t="str">
        <f t="shared" si="26"/>
        <v/>
      </c>
      <c r="J222" s="121"/>
      <c r="K222" s="90" t="str">
        <f t="shared" si="27"/>
        <v/>
      </c>
    </row>
    <row r="223" spans="1:11">
      <c r="A223" s="77">
        <v>198</v>
      </c>
      <c r="C223" s="126" t="str">
        <f t="shared" si="21"/>
        <v/>
      </c>
      <c r="D223" s="127" t="str">
        <f t="shared" si="22"/>
        <v/>
      </c>
      <c r="E223" s="128" t="str">
        <f t="shared" si="23"/>
        <v/>
      </c>
      <c r="F223" s="128" t="str">
        <f t="shared" si="24"/>
        <v/>
      </c>
      <c r="G223" s="128" t="str">
        <f t="shared" si="25"/>
        <v/>
      </c>
      <c r="H223" s="129" t="str">
        <f t="shared" si="26"/>
        <v/>
      </c>
      <c r="J223" s="121"/>
      <c r="K223" s="90" t="str">
        <f t="shared" si="27"/>
        <v/>
      </c>
    </row>
    <row r="224" spans="1:11">
      <c r="A224" s="77">
        <v>199</v>
      </c>
      <c r="C224" s="126" t="str">
        <f t="shared" si="21"/>
        <v/>
      </c>
      <c r="D224" s="127" t="str">
        <f t="shared" si="22"/>
        <v/>
      </c>
      <c r="E224" s="128" t="str">
        <f t="shared" si="23"/>
        <v/>
      </c>
      <c r="F224" s="128" t="str">
        <f t="shared" si="24"/>
        <v/>
      </c>
      <c r="G224" s="128" t="str">
        <f t="shared" si="25"/>
        <v/>
      </c>
      <c r="H224" s="129" t="str">
        <f t="shared" si="26"/>
        <v/>
      </c>
      <c r="J224" s="121"/>
      <c r="K224" s="90" t="str">
        <f t="shared" si="27"/>
        <v/>
      </c>
    </row>
    <row r="225" spans="1:11">
      <c r="A225" s="77">
        <v>200</v>
      </c>
      <c r="C225" s="126" t="str">
        <f t="shared" si="21"/>
        <v/>
      </c>
      <c r="D225" s="127" t="str">
        <f t="shared" si="22"/>
        <v/>
      </c>
      <c r="E225" s="128" t="str">
        <f t="shared" si="23"/>
        <v/>
      </c>
      <c r="F225" s="128" t="str">
        <f t="shared" si="24"/>
        <v/>
      </c>
      <c r="G225" s="128" t="str">
        <f t="shared" si="25"/>
        <v/>
      </c>
      <c r="H225" s="129" t="str">
        <f t="shared" si="26"/>
        <v/>
      </c>
      <c r="J225" s="121"/>
      <c r="K225" s="90" t="str">
        <f t="shared" si="27"/>
        <v/>
      </c>
    </row>
    <row r="226" spans="1:11">
      <c r="A226" s="77">
        <v>201</v>
      </c>
      <c r="C226" s="126" t="str">
        <f t="shared" si="21"/>
        <v/>
      </c>
      <c r="D226" s="127" t="str">
        <f t="shared" si="22"/>
        <v/>
      </c>
      <c r="E226" s="128" t="str">
        <f t="shared" si="23"/>
        <v/>
      </c>
      <c r="F226" s="128" t="str">
        <f t="shared" si="24"/>
        <v/>
      </c>
      <c r="G226" s="128" t="str">
        <f t="shared" si="25"/>
        <v/>
      </c>
      <c r="H226" s="129" t="str">
        <f t="shared" si="26"/>
        <v/>
      </c>
      <c r="J226" s="121"/>
      <c r="K226" s="90" t="str">
        <f t="shared" si="27"/>
        <v/>
      </c>
    </row>
    <row r="227" spans="1:11">
      <c r="A227" s="77">
        <v>202</v>
      </c>
      <c r="C227" s="126" t="str">
        <f t="shared" si="21"/>
        <v/>
      </c>
      <c r="D227" s="127" t="str">
        <f t="shared" si="22"/>
        <v/>
      </c>
      <c r="E227" s="128" t="str">
        <f t="shared" si="23"/>
        <v/>
      </c>
      <c r="F227" s="128" t="str">
        <f t="shared" si="24"/>
        <v/>
      </c>
      <c r="G227" s="128" t="str">
        <f t="shared" si="25"/>
        <v/>
      </c>
      <c r="H227" s="129" t="str">
        <f t="shared" si="26"/>
        <v/>
      </c>
      <c r="J227" s="121"/>
      <c r="K227" s="90" t="str">
        <f t="shared" si="27"/>
        <v/>
      </c>
    </row>
    <row r="228" spans="1:11">
      <c r="A228" s="77">
        <v>203</v>
      </c>
      <c r="C228" s="126" t="str">
        <f t="shared" si="21"/>
        <v/>
      </c>
      <c r="D228" s="127" t="str">
        <f t="shared" si="22"/>
        <v/>
      </c>
      <c r="E228" s="128" t="str">
        <f t="shared" si="23"/>
        <v/>
      </c>
      <c r="F228" s="128" t="str">
        <f t="shared" si="24"/>
        <v/>
      </c>
      <c r="G228" s="128" t="str">
        <f t="shared" si="25"/>
        <v/>
      </c>
      <c r="H228" s="129" t="str">
        <f t="shared" si="26"/>
        <v/>
      </c>
      <c r="J228" s="121"/>
      <c r="K228" s="90" t="str">
        <f t="shared" si="27"/>
        <v/>
      </c>
    </row>
    <row r="229" spans="1:11">
      <c r="A229" s="77">
        <v>204</v>
      </c>
      <c r="C229" s="126" t="str">
        <f t="shared" si="21"/>
        <v/>
      </c>
      <c r="D229" s="127" t="str">
        <f t="shared" si="22"/>
        <v/>
      </c>
      <c r="E229" s="128" t="str">
        <f t="shared" si="23"/>
        <v/>
      </c>
      <c r="F229" s="128" t="str">
        <f t="shared" si="24"/>
        <v/>
      </c>
      <c r="G229" s="128" t="str">
        <f t="shared" si="25"/>
        <v/>
      </c>
      <c r="H229" s="129" t="str">
        <f t="shared" si="26"/>
        <v/>
      </c>
      <c r="J229" s="121"/>
      <c r="K229" s="90" t="str">
        <f t="shared" si="27"/>
        <v/>
      </c>
    </row>
    <row r="230" spans="1:11">
      <c r="A230" s="77">
        <v>205</v>
      </c>
      <c r="C230" s="126" t="str">
        <f t="shared" si="21"/>
        <v/>
      </c>
      <c r="D230" s="127" t="str">
        <f t="shared" si="22"/>
        <v/>
      </c>
      <c r="E230" s="128" t="str">
        <f t="shared" si="23"/>
        <v/>
      </c>
      <c r="F230" s="128" t="str">
        <f t="shared" si="24"/>
        <v/>
      </c>
      <c r="G230" s="128" t="str">
        <f t="shared" si="25"/>
        <v/>
      </c>
      <c r="H230" s="129" t="str">
        <f t="shared" si="26"/>
        <v/>
      </c>
      <c r="J230" s="121"/>
      <c r="K230" s="90" t="str">
        <f t="shared" si="27"/>
        <v/>
      </c>
    </row>
    <row r="231" spans="1:11">
      <c r="A231" s="77">
        <v>206</v>
      </c>
      <c r="C231" s="126" t="str">
        <f t="shared" si="21"/>
        <v/>
      </c>
      <c r="D231" s="127" t="str">
        <f t="shared" si="22"/>
        <v/>
      </c>
      <c r="E231" s="128" t="str">
        <f t="shared" si="23"/>
        <v/>
      </c>
      <c r="F231" s="128" t="str">
        <f t="shared" si="24"/>
        <v/>
      </c>
      <c r="G231" s="128" t="str">
        <f t="shared" si="25"/>
        <v/>
      </c>
      <c r="H231" s="129" t="str">
        <f t="shared" si="26"/>
        <v/>
      </c>
      <c r="J231" s="121"/>
      <c r="K231" s="90" t="str">
        <f t="shared" si="27"/>
        <v/>
      </c>
    </row>
    <row r="232" spans="1:11">
      <c r="A232" s="77">
        <v>207</v>
      </c>
      <c r="C232" s="126" t="str">
        <f t="shared" si="21"/>
        <v/>
      </c>
      <c r="D232" s="127" t="str">
        <f t="shared" si="22"/>
        <v/>
      </c>
      <c r="E232" s="128" t="str">
        <f t="shared" si="23"/>
        <v/>
      </c>
      <c r="F232" s="128" t="str">
        <f t="shared" si="24"/>
        <v/>
      </c>
      <c r="G232" s="128" t="str">
        <f t="shared" si="25"/>
        <v/>
      </c>
      <c r="H232" s="129" t="str">
        <f t="shared" si="26"/>
        <v/>
      </c>
      <c r="J232" s="121"/>
      <c r="K232" s="90" t="str">
        <f t="shared" si="27"/>
        <v/>
      </c>
    </row>
    <row r="233" spans="1:11">
      <c r="A233" s="77">
        <v>208</v>
      </c>
      <c r="C233" s="126" t="str">
        <f t="shared" si="21"/>
        <v/>
      </c>
      <c r="D233" s="127" t="str">
        <f t="shared" si="22"/>
        <v/>
      </c>
      <c r="E233" s="128" t="str">
        <f t="shared" si="23"/>
        <v/>
      </c>
      <c r="F233" s="128" t="str">
        <f t="shared" si="24"/>
        <v/>
      </c>
      <c r="G233" s="128" t="str">
        <f t="shared" si="25"/>
        <v/>
      </c>
      <c r="H233" s="129" t="str">
        <f t="shared" si="26"/>
        <v/>
      </c>
      <c r="J233" s="121"/>
      <c r="K233" s="90" t="str">
        <f t="shared" si="27"/>
        <v/>
      </c>
    </row>
    <row r="234" spans="1:11">
      <c r="A234" s="77">
        <v>209</v>
      </c>
      <c r="C234" s="126" t="str">
        <f t="shared" si="21"/>
        <v/>
      </c>
      <c r="D234" s="127" t="str">
        <f t="shared" si="22"/>
        <v/>
      </c>
      <c r="E234" s="128" t="str">
        <f t="shared" si="23"/>
        <v/>
      </c>
      <c r="F234" s="128" t="str">
        <f t="shared" si="24"/>
        <v/>
      </c>
      <c r="G234" s="128" t="str">
        <f t="shared" si="25"/>
        <v/>
      </c>
      <c r="H234" s="129" t="str">
        <f t="shared" si="26"/>
        <v/>
      </c>
      <c r="J234" s="121"/>
      <c r="K234" s="90" t="str">
        <f t="shared" si="27"/>
        <v/>
      </c>
    </row>
    <row r="235" spans="1:11">
      <c r="A235" s="77">
        <v>210</v>
      </c>
      <c r="C235" s="126" t="str">
        <f t="shared" si="21"/>
        <v/>
      </c>
      <c r="D235" s="127" t="str">
        <f t="shared" si="22"/>
        <v/>
      </c>
      <c r="E235" s="128" t="str">
        <f t="shared" si="23"/>
        <v/>
      </c>
      <c r="F235" s="128" t="str">
        <f t="shared" si="24"/>
        <v/>
      </c>
      <c r="G235" s="128" t="str">
        <f t="shared" si="25"/>
        <v/>
      </c>
      <c r="H235" s="129" t="str">
        <f t="shared" si="26"/>
        <v/>
      </c>
      <c r="J235" s="121"/>
      <c r="K235" s="90" t="str">
        <f t="shared" si="27"/>
        <v/>
      </c>
    </row>
    <row r="236" spans="1:11">
      <c r="A236" s="77">
        <v>211</v>
      </c>
      <c r="C236" s="126" t="str">
        <f t="shared" si="21"/>
        <v/>
      </c>
      <c r="D236" s="127" t="str">
        <f t="shared" si="22"/>
        <v/>
      </c>
      <c r="E236" s="128" t="str">
        <f t="shared" si="23"/>
        <v/>
      </c>
      <c r="F236" s="128" t="str">
        <f t="shared" si="24"/>
        <v/>
      </c>
      <c r="G236" s="128" t="str">
        <f t="shared" si="25"/>
        <v/>
      </c>
      <c r="H236" s="129" t="str">
        <f t="shared" si="26"/>
        <v/>
      </c>
      <c r="J236" s="121"/>
      <c r="K236" s="90" t="str">
        <f t="shared" si="27"/>
        <v/>
      </c>
    </row>
    <row r="237" spans="1:11">
      <c r="A237" s="77">
        <v>212</v>
      </c>
      <c r="C237" s="126" t="str">
        <f t="shared" si="21"/>
        <v/>
      </c>
      <c r="D237" s="127" t="str">
        <f t="shared" si="22"/>
        <v/>
      </c>
      <c r="E237" s="128" t="str">
        <f t="shared" si="23"/>
        <v/>
      </c>
      <c r="F237" s="128" t="str">
        <f t="shared" si="24"/>
        <v/>
      </c>
      <c r="G237" s="128" t="str">
        <f t="shared" si="25"/>
        <v/>
      </c>
      <c r="H237" s="129" t="str">
        <f t="shared" si="26"/>
        <v/>
      </c>
      <c r="J237" s="121"/>
      <c r="K237" s="90" t="str">
        <f t="shared" si="27"/>
        <v/>
      </c>
    </row>
    <row r="238" spans="1:11">
      <c r="A238" s="77">
        <v>213</v>
      </c>
      <c r="C238" s="126" t="str">
        <f t="shared" si="21"/>
        <v/>
      </c>
      <c r="D238" s="127" t="str">
        <f t="shared" si="22"/>
        <v/>
      </c>
      <c r="E238" s="128" t="str">
        <f t="shared" si="23"/>
        <v/>
      </c>
      <c r="F238" s="128" t="str">
        <f t="shared" si="24"/>
        <v/>
      </c>
      <c r="G238" s="128" t="str">
        <f t="shared" si="25"/>
        <v/>
      </c>
      <c r="H238" s="129" t="str">
        <f t="shared" si="26"/>
        <v/>
      </c>
      <c r="J238" s="121"/>
      <c r="K238" s="90" t="str">
        <f t="shared" si="27"/>
        <v/>
      </c>
    </row>
    <row r="239" spans="1:11">
      <c r="A239" s="77">
        <v>214</v>
      </c>
      <c r="C239" s="126" t="str">
        <f t="shared" si="21"/>
        <v/>
      </c>
      <c r="D239" s="127" t="str">
        <f t="shared" si="22"/>
        <v/>
      </c>
      <c r="E239" s="128" t="str">
        <f t="shared" si="23"/>
        <v/>
      </c>
      <c r="F239" s="128" t="str">
        <f t="shared" si="24"/>
        <v/>
      </c>
      <c r="G239" s="128" t="str">
        <f t="shared" si="25"/>
        <v/>
      </c>
      <c r="H239" s="129" t="str">
        <f t="shared" si="26"/>
        <v/>
      </c>
      <c r="J239" s="121"/>
      <c r="K239" s="90" t="str">
        <f t="shared" si="27"/>
        <v/>
      </c>
    </row>
    <row r="240" spans="1:11">
      <c r="A240" s="77">
        <v>215</v>
      </c>
      <c r="C240" s="126" t="str">
        <f t="shared" si="21"/>
        <v/>
      </c>
      <c r="D240" s="127" t="str">
        <f t="shared" si="22"/>
        <v/>
      </c>
      <c r="E240" s="128" t="str">
        <f t="shared" si="23"/>
        <v/>
      </c>
      <c r="F240" s="128" t="str">
        <f t="shared" si="24"/>
        <v/>
      </c>
      <c r="G240" s="128" t="str">
        <f t="shared" si="25"/>
        <v/>
      </c>
      <c r="H240" s="129" t="str">
        <f t="shared" si="26"/>
        <v/>
      </c>
      <c r="J240" s="121"/>
      <c r="K240" s="90" t="str">
        <f t="shared" si="27"/>
        <v/>
      </c>
    </row>
    <row r="241" spans="1:11">
      <c r="A241" s="77">
        <v>216</v>
      </c>
      <c r="C241" s="126" t="str">
        <f t="shared" si="21"/>
        <v/>
      </c>
      <c r="D241" s="127" t="str">
        <f t="shared" si="22"/>
        <v/>
      </c>
      <c r="E241" s="128" t="str">
        <f t="shared" si="23"/>
        <v/>
      </c>
      <c r="F241" s="128" t="str">
        <f t="shared" si="24"/>
        <v/>
      </c>
      <c r="G241" s="128" t="str">
        <f t="shared" si="25"/>
        <v/>
      </c>
      <c r="H241" s="129" t="str">
        <f t="shared" si="26"/>
        <v/>
      </c>
      <c r="J241" s="121"/>
      <c r="K241" s="90" t="str">
        <f t="shared" si="27"/>
        <v/>
      </c>
    </row>
    <row r="242" spans="1:11">
      <c r="A242" s="77">
        <v>217</v>
      </c>
      <c r="C242" s="126" t="str">
        <f t="shared" si="21"/>
        <v/>
      </c>
      <c r="D242" s="127" t="str">
        <f t="shared" si="22"/>
        <v/>
      </c>
      <c r="E242" s="128" t="str">
        <f t="shared" si="23"/>
        <v/>
      </c>
      <c r="F242" s="128" t="str">
        <f t="shared" si="24"/>
        <v/>
      </c>
      <c r="G242" s="128" t="str">
        <f t="shared" si="25"/>
        <v/>
      </c>
      <c r="H242" s="129" t="str">
        <f t="shared" si="26"/>
        <v/>
      </c>
      <c r="J242" s="121"/>
      <c r="K242" s="90" t="str">
        <f t="shared" si="27"/>
        <v/>
      </c>
    </row>
    <row r="243" spans="1:11">
      <c r="A243" s="77">
        <v>218</v>
      </c>
      <c r="C243" s="126" t="str">
        <f t="shared" si="21"/>
        <v/>
      </c>
      <c r="D243" s="127" t="str">
        <f t="shared" si="22"/>
        <v/>
      </c>
      <c r="E243" s="128" t="str">
        <f t="shared" si="23"/>
        <v/>
      </c>
      <c r="F243" s="128" t="str">
        <f t="shared" si="24"/>
        <v/>
      </c>
      <c r="G243" s="128" t="str">
        <f t="shared" si="25"/>
        <v/>
      </c>
      <c r="H243" s="129" t="str">
        <f t="shared" si="26"/>
        <v/>
      </c>
      <c r="J243" s="121"/>
      <c r="K243" s="90" t="str">
        <f t="shared" si="27"/>
        <v/>
      </c>
    </row>
    <row r="244" spans="1:11">
      <c r="A244" s="77">
        <v>219</v>
      </c>
      <c r="C244" s="126" t="str">
        <f t="shared" si="21"/>
        <v/>
      </c>
      <c r="D244" s="127" t="str">
        <f t="shared" si="22"/>
        <v/>
      </c>
      <c r="E244" s="128" t="str">
        <f t="shared" si="23"/>
        <v/>
      </c>
      <c r="F244" s="128" t="str">
        <f t="shared" si="24"/>
        <v/>
      </c>
      <c r="G244" s="128" t="str">
        <f t="shared" si="25"/>
        <v/>
      </c>
      <c r="H244" s="129" t="str">
        <f t="shared" si="26"/>
        <v/>
      </c>
      <c r="J244" s="121"/>
      <c r="K244" s="90" t="str">
        <f t="shared" si="27"/>
        <v/>
      </c>
    </row>
    <row r="245" spans="1:11">
      <c r="A245" s="77">
        <v>220</v>
      </c>
      <c r="C245" s="126" t="str">
        <f t="shared" si="21"/>
        <v/>
      </c>
      <c r="D245" s="127" t="str">
        <f t="shared" si="22"/>
        <v/>
      </c>
      <c r="E245" s="128" t="str">
        <f t="shared" si="23"/>
        <v/>
      </c>
      <c r="F245" s="128" t="str">
        <f t="shared" si="24"/>
        <v/>
      </c>
      <c r="G245" s="128" t="str">
        <f t="shared" si="25"/>
        <v/>
      </c>
      <c r="H245" s="129" t="str">
        <f t="shared" si="26"/>
        <v/>
      </c>
      <c r="J245" s="121"/>
      <c r="K245" s="90" t="str">
        <f t="shared" si="27"/>
        <v/>
      </c>
    </row>
    <row r="246" spans="1:11">
      <c r="A246" s="77">
        <v>221</v>
      </c>
      <c r="C246" s="126" t="str">
        <f t="shared" si="21"/>
        <v/>
      </c>
      <c r="D246" s="127" t="str">
        <f t="shared" si="22"/>
        <v/>
      </c>
      <c r="E246" s="128" t="str">
        <f t="shared" si="23"/>
        <v/>
      </c>
      <c r="F246" s="128" t="str">
        <f t="shared" si="24"/>
        <v/>
      </c>
      <c r="G246" s="128" t="str">
        <f t="shared" si="25"/>
        <v/>
      </c>
      <c r="H246" s="129" t="str">
        <f t="shared" si="26"/>
        <v/>
      </c>
      <c r="J246" s="121"/>
      <c r="K246" s="90" t="str">
        <f t="shared" si="27"/>
        <v/>
      </c>
    </row>
    <row r="247" spans="1:11">
      <c r="A247" s="77">
        <v>222</v>
      </c>
      <c r="C247" s="126" t="str">
        <f t="shared" si="21"/>
        <v/>
      </c>
      <c r="D247" s="127" t="str">
        <f t="shared" si="22"/>
        <v/>
      </c>
      <c r="E247" s="128" t="str">
        <f t="shared" si="23"/>
        <v/>
      </c>
      <c r="F247" s="128" t="str">
        <f t="shared" si="24"/>
        <v/>
      </c>
      <c r="G247" s="128" t="str">
        <f t="shared" si="25"/>
        <v/>
      </c>
      <c r="H247" s="129" t="str">
        <f t="shared" si="26"/>
        <v/>
      </c>
      <c r="J247" s="121"/>
      <c r="K247" s="90" t="str">
        <f t="shared" si="27"/>
        <v/>
      </c>
    </row>
    <row r="248" spans="1:11">
      <c r="A248" s="77">
        <v>223</v>
      </c>
      <c r="C248" s="126" t="str">
        <f t="shared" si="21"/>
        <v/>
      </c>
      <c r="D248" s="127" t="str">
        <f t="shared" si="22"/>
        <v/>
      </c>
      <c r="E248" s="128" t="str">
        <f t="shared" si="23"/>
        <v/>
      </c>
      <c r="F248" s="128" t="str">
        <f t="shared" si="24"/>
        <v/>
      </c>
      <c r="G248" s="128" t="str">
        <f t="shared" si="25"/>
        <v/>
      </c>
      <c r="H248" s="129" t="str">
        <f t="shared" si="26"/>
        <v/>
      </c>
      <c r="J248" s="121"/>
      <c r="K248" s="90" t="str">
        <f t="shared" si="27"/>
        <v/>
      </c>
    </row>
    <row r="249" spans="1:11">
      <c r="A249" s="77">
        <v>224</v>
      </c>
      <c r="C249" s="126" t="str">
        <f t="shared" si="21"/>
        <v/>
      </c>
      <c r="D249" s="127" t="str">
        <f t="shared" si="22"/>
        <v/>
      </c>
      <c r="E249" s="128" t="str">
        <f t="shared" si="23"/>
        <v/>
      </c>
      <c r="F249" s="128" t="str">
        <f t="shared" si="24"/>
        <v/>
      </c>
      <c r="G249" s="128" t="str">
        <f t="shared" si="25"/>
        <v/>
      </c>
      <c r="H249" s="129" t="str">
        <f t="shared" si="26"/>
        <v/>
      </c>
      <c r="J249" s="121"/>
      <c r="K249" s="90" t="str">
        <f t="shared" si="27"/>
        <v/>
      </c>
    </row>
    <row r="250" spans="1:11">
      <c r="A250" s="77">
        <v>225</v>
      </c>
      <c r="C250" s="126" t="str">
        <f t="shared" si="21"/>
        <v/>
      </c>
      <c r="D250" s="127" t="str">
        <f t="shared" si="22"/>
        <v/>
      </c>
      <c r="E250" s="128" t="str">
        <f t="shared" si="23"/>
        <v/>
      </c>
      <c r="F250" s="128" t="str">
        <f t="shared" si="24"/>
        <v/>
      </c>
      <c r="G250" s="128" t="str">
        <f t="shared" si="25"/>
        <v/>
      </c>
      <c r="H250" s="129" t="str">
        <f t="shared" si="26"/>
        <v/>
      </c>
      <c r="J250" s="121"/>
      <c r="K250" s="90" t="str">
        <f t="shared" si="27"/>
        <v/>
      </c>
    </row>
    <row r="251" spans="1:11">
      <c r="A251" s="77">
        <v>226</v>
      </c>
      <c r="C251" s="126" t="str">
        <f t="shared" si="21"/>
        <v/>
      </c>
      <c r="D251" s="127" t="str">
        <f t="shared" si="22"/>
        <v/>
      </c>
      <c r="E251" s="128" t="str">
        <f t="shared" si="23"/>
        <v/>
      </c>
      <c r="F251" s="128" t="str">
        <f t="shared" si="24"/>
        <v/>
      </c>
      <c r="G251" s="128" t="str">
        <f t="shared" si="25"/>
        <v/>
      </c>
      <c r="H251" s="129" t="str">
        <f t="shared" si="26"/>
        <v/>
      </c>
      <c r="J251" s="121"/>
      <c r="K251" s="90" t="str">
        <f t="shared" si="27"/>
        <v/>
      </c>
    </row>
    <row r="252" spans="1:11">
      <c r="A252" s="77">
        <v>227</v>
      </c>
      <c r="C252" s="126" t="str">
        <f t="shared" si="21"/>
        <v/>
      </c>
      <c r="D252" s="127" t="str">
        <f t="shared" si="22"/>
        <v/>
      </c>
      <c r="E252" s="128" t="str">
        <f t="shared" si="23"/>
        <v/>
      </c>
      <c r="F252" s="128" t="str">
        <f t="shared" si="24"/>
        <v/>
      </c>
      <c r="G252" s="128" t="str">
        <f t="shared" si="25"/>
        <v/>
      </c>
      <c r="H252" s="129" t="str">
        <f t="shared" si="26"/>
        <v/>
      </c>
      <c r="J252" s="121"/>
      <c r="K252" s="90" t="str">
        <f t="shared" si="27"/>
        <v/>
      </c>
    </row>
    <row r="253" spans="1:11">
      <c r="A253" s="77">
        <v>228</v>
      </c>
      <c r="C253" s="126" t="str">
        <f t="shared" si="21"/>
        <v/>
      </c>
      <c r="D253" s="127" t="str">
        <f t="shared" si="22"/>
        <v/>
      </c>
      <c r="E253" s="128" t="str">
        <f t="shared" si="23"/>
        <v/>
      </c>
      <c r="F253" s="128" t="str">
        <f t="shared" si="24"/>
        <v/>
      </c>
      <c r="G253" s="128" t="str">
        <f t="shared" si="25"/>
        <v/>
      </c>
      <c r="H253" s="129" t="str">
        <f t="shared" si="26"/>
        <v/>
      </c>
      <c r="J253" s="121"/>
      <c r="K253" s="90" t="str">
        <f t="shared" si="27"/>
        <v/>
      </c>
    </row>
    <row r="254" spans="1:11">
      <c r="A254" s="77">
        <v>229</v>
      </c>
      <c r="C254" s="126" t="str">
        <f t="shared" si="21"/>
        <v/>
      </c>
      <c r="D254" s="127" t="str">
        <f t="shared" si="22"/>
        <v/>
      </c>
      <c r="E254" s="128" t="str">
        <f t="shared" si="23"/>
        <v/>
      </c>
      <c r="F254" s="128" t="str">
        <f t="shared" si="24"/>
        <v/>
      </c>
      <c r="G254" s="128" t="str">
        <f t="shared" si="25"/>
        <v/>
      </c>
      <c r="H254" s="129" t="str">
        <f t="shared" si="26"/>
        <v/>
      </c>
      <c r="J254" s="121"/>
      <c r="K254" s="90" t="str">
        <f t="shared" si="27"/>
        <v/>
      </c>
    </row>
    <row r="255" spans="1:11">
      <c r="A255" s="77">
        <v>230</v>
      </c>
      <c r="C255" s="126" t="str">
        <f t="shared" si="21"/>
        <v/>
      </c>
      <c r="D255" s="127" t="str">
        <f t="shared" si="22"/>
        <v/>
      </c>
      <c r="E255" s="128" t="str">
        <f t="shared" si="23"/>
        <v/>
      </c>
      <c r="F255" s="128" t="str">
        <f t="shared" si="24"/>
        <v/>
      </c>
      <c r="G255" s="128" t="str">
        <f t="shared" si="25"/>
        <v/>
      </c>
      <c r="H255" s="129" t="str">
        <f t="shared" si="26"/>
        <v/>
      </c>
      <c r="J255" s="121"/>
      <c r="K255" s="90" t="str">
        <f t="shared" si="27"/>
        <v/>
      </c>
    </row>
    <row r="256" spans="1:11">
      <c r="A256" s="77">
        <v>231</v>
      </c>
      <c r="C256" s="126" t="str">
        <f t="shared" si="21"/>
        <v/>
      </c>
      <c r="D256" s="127" t="str">
        <f t="shared" si="22"/>
        <v/>
      </c>
      <c r="E256" s="128" t="str">
        <f t="shared" si="23"/>
        <v/>
      </c>
      <c r="F256" s="128" t="str">
        <f t="shared" si="24"/>
        <v/>
      </c>
      <c r="G256" s="128" t="str">
        <f t="shared" si="25"/>
        <v/>
      </c>
      <c r="H256" s="129" t="str">
        <f t="shared" si="26"/>
        <v/>
      </c>
      <c r="J256" s="121"/>
      <c r="K256" s="90" t="str">
        <f t="shared" si="27"/>
        <v/>
      </c>
    </row>
    <row r="257" spans="1:11">
      <c r="A257" s="77">
        <v>232</v>
      </c>
      <c r="C257" s="126" t="str">
        <f t="shared" si="21"/>
        <v/>
      </c>
      <c r="D257" s="127" t="str">
        <f t="shared" si="22"/>
        <v/>
      </c>
      <c r="E257" s="128" t="str">
        <f t="shared" si="23"/>
        <v/>
      </c>
      <c r="F257" s="128" t="str">
        <f t="shared" si="24"/>
        <v/>
      </c>
      <c r="G257" s="128" t="str">
        <f t="shared" si="25"/>
        <v/>
      </c>
      <c r="H257" s="129" t="str">
        <f t="shared" si="26"/>
        <v/>
      </c>
      <c r="J257" s="121"/>
      <c r="K257" s="90" t="str">
        <f t="shared" si="27"/>
        <v/>
      </c>
    </row>
    <row r="258" spans="1:11">
      <c r="A258" s="77">
        <v>233</v>
      </c>
      <c r="C258" s="126" t="str">
        <f t="shared" si="21"/>
        <v/>
      </c>
      <c r="D258" s="127" t="str">
        <f t="shared" si="22"/>
        <v/>
      </c>
      <c r="E258" s="128" t="str">
        <f t="shared" si="23"/>
        <v/>
      </c>
      <c r="F258" s="128" t="str">
        <f t="shared" si="24"/>
        <v/>
      </c>
      <c r="G258" s="128" t="str">
        <f t="shared" si="25"/>
        <v/>
      </c>
      <c r="H258" s="129" t="str">
        <f t="shared" si="26"/>
        <v/>
      </c>
      <c r="J258" s="121"/>
      <c r="K258" s="90" t="str">
        <f t="shared" si="27"/>
        <v/>
      </c>
    </row>
    <row r="259" spans="1:11">
      <c r="A259" s="77">
        <v>234</v>
      </c>
      <c r="C259" s="126" t="str">
        <f t="shared" si="21"/>
        <v/>
      </c>
      <c r="D259" s="127" t="str">
        <f t="shared" si="22"/>
        <v/>
      </c>
      <c r="E259" s="128" t="str">
        <f t="shared" si="23"/>
        <v/>
      </c>
      <c r="F259" s="128" t="str">
        <f t="shared" si="24"/>
        <v/>
      </c>
      <c r="G259" s="128" t="str">
        <f t="shared" si="25"/>
        <v/>
      </c>
      <c r="H259" s="129" t="str">
        <f t="shared" si="26"/>
        <v/>
      </c>
      <c r="J259" s="121"/>
      <c r="K259" s="90" t="str">
        <f t="shared" si="27"/>
        <v/>
      </c>
    </row>
    <row r="260" spans="1:11">
      <c r="A260" s="77">
        <v>235</v>
      </c>
      <c r="C260" s="126" t="str">
        <f t="shared" si="21"/>
        <v/>
      </c>
      <c r="D260" s="127" t="str">
        <f t="shared" si="22"/>
        <v/>
      </c>
      <c r="E260" s="128" t="str">
        <f t="shared" si="23"/>
        <v/>
      </c>
      <c r="F260" s="128" t="str">
        <f t="shared" si="24"/>
        <v/>
      </c>
      <c r="G260" s="128" t="str">
        <f t="shared" si="25"/>
        <v/>
      </c>
      <c r="H260" s="129" t="str">
        <f t="shared" si="26"/>
        <v/>
      </c>
      <c r="J260" s="121"/>
      <c r="K260" s="90" t="str">
        <f t="shared" si="27"/>
        <v/>
      </c>
    </row>
    <row r="261" spans="1:11">
      <c r="A261" s="77">
        <v>236</v>
      </c>
      <c r="C261" s="126" t="str">
        <f t="shared" si="21"/>
        <v/>
      </c>
      <c r="D261" s="127" t="str">
        <f t="shared" si="22"/>
        <v/>
      </c>
      <c r="E261" s="128" t="str">
        <f t="shared" si="23"/>
        <v/>
      </c>
      <c r="F261" s="128" t="str">
        <f t="shared" si="24"/>
        <v/>
      </c>
      <c r="G261" s="128" t="str">
        <f t="shared" si="25"/>
        <v/>
      </c>
      <c r="H261" s="129" t="str">
        <f t="shared" si="26"/>
        <v/>
      </c>
      <c r="J261" s="121"/>
      <c r="K261" s="90" t="str">
        <f t="shared" si="27"/>
        <v/>
      </c>
    </row>
    <row r="262" spans="1:11">
      <c r="A262" s="77">
        <v>237</v>
      </c>
      <c r="C262" s="126" t="str">
        <f t="shared" si="21"/>
        <v/>
      </c>
      <c r="D262" s="127" t="str">
        <f t="shared" si="22"/>
        <v/>
      </c>
      <c r="E262" s="128" t="str">
        <f t="shared" si="23"/>
        <v/>
      </c>
      <c r="F262" s="128" t="str">
        <f t="shared" si="24"/>
        <v/>
      </c>
      <c r="G262" s="128" t="str">
        <f t="shared" si="25"/>
        <v/>
      </c>
      <c r="H262" s="129" t="str">
        <f t="shared" si="26"/>
        <v/>
      </c>
      <c r="J262" s="121"/>
      <c r="K262" s="90" t="str">
        <f t="shared" si="27"/>
        <v/>
      </c>
    </row>
    <row r="263" spans="1:11">
      <c r="A263" s="77">
        <v>238</v>
      </c>
      <c r="C263" s="126" t="str">
        <f t="shared" si="21"/>
        <v/>
      </c>
      <c r="D263" s="127" t="str">
        <f t="shared" si="22"/>
        <v/>
      </c>
      <c r="E263" s="128" t="str">
        <f t="shared" si="23"/>
        <v/>
      </c>
      <c r="F263" s="128" t="str">
        <f t="shared" si="24"/>
        <v/>
      </c>
      <c r="G263" s="128" t="str">
        <f t="shared" si="25"/>
        <v/>
      </c>
      <c r="H263" s="129" t="str">
        <f t="shared" si="26"/>
        <v/>
      </c>
      <c r="J263" s="121"/>
      <c r="K263" s="90" t="str">
        <f t="shared" si="27"/>
        <v/>
      </c>
    </row>
    <row r="264" spans="1:11">
      <c r="A264" s="77">
        <v>239</v>
      </c>
      <c r="C264" s="126" t="str">
        <f t="shared" si="21"/>
        <v/>
      </c>
      <c r="D264" s="127" t="str">
        <f t="shared" si="22"/>
        <v/>
      </c>
      <c r="E264" s="128" t="str">
        <f t="shared" si="23"/>
        <v/>
      </c>
      <c r="F264" s="128" t="str">
        <f t="shared" si="24"/>
        <v/>
      </c>
      <c r="G264" s="128" t="str">
        <f t="shared" si="25"/>
        <v/>
      </c>
      <c r="H264" s="129" t="str">
        <f t="shared" si="26"/>
        <v/>
      </c>
      <c r="J264" s="121"/>
      <c r="K264" s="90" t="str">
        <f t="shared" si="27"/>
        <v/>
      </c>
    </row>
    <row r="265" spans="1:11">
      <c r="A265" s="77">
        <v>240</v>
      </c>
      <c r="C265" s="126" t="str">
        <f t="shared" si="21"/>
        <v/>
      </c>
      <c r="D265" s="127" t="str">
        <f t="shared" si="22"/>
        <v/>
      </c>
      <c r="E265" s="128" t="str">
        <f t="shared" si="23"/>
        <v/>
      </c>
      <c r="F265" s="128" t="str">
        <f t="shared" si="24"/>
        <v/>
      </c>
      <c r="G265" s="128" t="str">
        <f t="shared" si="25"/>
        <v/>
      </c>
      <c r="H265" s="129" t="str">
        <f t="shared" si="26"/>
        <v/>
      </c>
      <c r="J265" s="121"/>
      <c r="K265" s="90" t="str">
        <f t="shared" si="27"/>
        <v/>
      </c>
    </row>
    <row r="266" spans="1:11">
      <c r="A266" s="77">
        <v>241</v>
      </c>
      <c r="C266" s="126" t="str">
        <f t="shared" si="21"/>
        <v/>
      </c>
      <c r="D266" s="127" t="str">
        <f t="shared" si="22"/>
        <v/>
      </c>
      <c r="E266" s="128" t="str">
        <f t="shared" si="23"/>
        <v/>
      </c>
      <c r="F266" s="128" t="str">
        <f t="shared" si="24"/>
        <v/>
      </c>
      <c r="G266" s="128" t="str">
        <f t="shared" si="25"/>
        <v/>
      </c>
      <c r="H266" s="129" t="str">
        <f t="shared" si="26"/>
        <v/>
      </c>
      <c r="J266" s="121"/>
      <c r="K266" s="90" t="str">
        <f t="shared" si="27"/>
        <v/>
      </c>
    </row>
    <row r="267" spans="1:11">
      <c r="A267" s="77">
        <v>242</v>
      </c>
      <c r="C267" s="126" t="str">
        <f t="shared" si="21"/>
        <v/>
      </c>
      <c r="D267" s="127" t="str">
        <f t="shared" si="22"/>
        <v/>
      </c>
      <c r="E267" s="128" t="str">
        <f t="shared" si="23"/>
        <v/>
      </c>
      <c r="F267" s="128" t="str">
        <f t="shared" si="24"/>
        <v/>
      </c>
      <c r="G267" s="128" t="str">
        <f t="shared" si="25"/>
        <v/>
      </c>
      <c r="H267" s="129" t="str">
        <f t="shared" si="26"/>
        <v/>
      </c>
      <c r="J267" s="121"/>
      <c r="K267" s="90" t="str">
        <f t="shared" si="27"/>
        <v/>
      </c>
    </row>
    <row r="268" spans="1:11">
      <c r="A268" s="77">
        <v>243</v>
      </c>
      <c r="C268" s="126" t="str">
        <f t="shared" si="21"/>
        <v/>
      </c>
      <c r="D268" s="127" t="str">
        <f t="shared" si="22"/>
        <v/>
      </c>
      <c r="E268" s="128" t="str">
        <f t="shared" si="23"/>
        <v/>
      </c>
      <c r="F268" s="128" t="str">
        <f t="shared" si="24"/>
        <v/>
      </c>
      <c r="G268" s="128" t="str">
        <f t="shared" si="25"/>
        <v/>
      </c>
      <c r="H268" s="129" t="str">
        <f t="shared" si="26"/>
        <v/>
      </c>
      <c r="J268" s="121"/>
      <c r="K268" s="90" t="str">
        <f t="shared" si="27"/>
        <v/>
      </c>
    </row>
    <row r="269" spans="1:11">
      <c r="A269" s="77">
        <v>244</v>
      </c>
      <c r="C269" s="126" t="str">
        <f t="shared" si="21"/>
        <v/>
      </c>
      <c r="D269" s="127" t="str">
        <f t="shared" si="22"/>
        <v/>
      </c>
      <c r="E269" s="128" t="str">
        <f t="shared" si="23"/>
        <v/>
      </c>
      <c r="F269" s="128" t="str">
        <f t="shared" si="24"/>
        <v/>
      </c>
      <c r="G269" s="128" t="str">
        <f t="shared" si="25"/>
        <v/>
      </c>
      <c r="H269" s="129" t="str">
        <f t="shared" si="26"/>
        <v/>
      </c>
      <c r="J269" s="121"/>
      <c r="K269" s="90" t="str">
        <f t="shared" si="27"/>
        <v/>
      </c>
    </row>
    <row r="270" spans="1:11">
      <c r="A270" s="77">
        <v>245</v>
      </c>
      <c r="C270" s="126" t="str">
        <f t="shared" si="21"/>
        <v/>
      </c>
      <c r="D270" s="127" t="str">
        <f t="shared" si="22"/>
        <v/>
      </c>
      <c r="E270" s="128" t="str">
        <f t="shared" si="23"/>
        <v/>
      </c>
      <c r="F270" s="128" t="str">
        <f t="shared" si="24"/>
        <v/>
      </c>
      <c r="G270" s="128" t="str">
        <f t="shared" si="25"/>
        <v/>
      </c>
      <c r="H270" s="129" t="str">
        <f t="shared" si="26"/>
        <v/>
      </c>
      <c r="J270" s="121"/>
      <c r="K270" s="90" t="str">
        <f t="shared" si="27"/>
        <v/>
      </c>
    </row>
    <row r="271" spans="1:11">
      <c r="A271" s="77">
        <v>246</v>
      </c>
      <c r="C271" s="126" t="str">
        <f t="shared" si="21"/>
        <v/>
      </c>
      <c r="D271" s="127" t="str">
        <f t="shared" si="22"/>
        <v/>
      </c>
      <c r="E271" s="128" t="str">
        <f t="shared" si="23"/>
        <v/>
      </c>
      <c r="F271" s="128" t="str">
        <f t="shared" si="24"/>
        <v/>
      </c>
      <c r="G271" s="128" t="str">
        <f t="shared" si="25"/>
        <v/>
      </c>
      <c r="H271" s="129" t="str">
        <f t="shared" si="26"/>
        <v/>
      </c>
      <c r="J271" s="121"/>
      <c r="K271" s="90" t="str">
        <f t="shared" si="27"/>
        <v/>
      </c>
    </row>
    <row r="272" spans="1:11">
      <c r="A272" s="77">
        <v>247</v>
      </c>
      <c r="C272" s="126" t="str">
        <f t="shared" si="21"/>
        <v/>
      </c>
      <c r="D272" s="127" t="str">
        <f t="shared" si="22"/>
        <v/>
      </c>
      <c r="E272" s="128" t="str">
        <f t="shared" si="23"/>
        <v/>
      </c>
      <c r="F272" s="128" t="str">
        <f t="shared" si="24"/>
        <v/>
      </c>
      <c r="G272" s="128" t="str">
        <f t="shared" si="25"/>
        <v/>
      </c>
      <c r="H272" s="129" t="str">
        <f t="shared" si="26"/>
        <v/>
      </c>
      <c r="J272" s="121"/>
      <c r="K272" s="90" t="str">
        <f t="shared" si="27"/>
        <v/>
      </c>
    </row>
    <row r="273" spans="1:11">
      <c r="A273" s="77">
        <v>248</v>
      </c>
      <c r="C273" s="126" t="str">
        <f t="shared" si="21"/>
        <v/>
      </c>
      <c r="D273" s="127" t="str">
        <f t="shared" si="22"/>
        <v/>
      </c>
      <c r="E273" s="128" t="str">
        <f t="shared" si="23"/>
        <v/>
      </c>
      <c r="F273" s="128" t="str">
        <f t="shared" si="24"/>
        <v/>
      </c>
      <c r="G273" s="128" t="str">
        <f t="shared" si="25"/>
        <v/>
      </c>
      <c r="H273" s="129" t="str">
        <f t="shared" si="26"/>
        <v/>
      </c>
      <c r="J273" s="121"/>
      <c r="K273" s="90" t="str">
        <f t="shared" si="27"/>
        <v/>
      </c>
    </row>
    <row r="274" spans="1:11">
      <c r="A274" s="77">
        <v>249</v>
      </c>
      <c r="C274" s="126" t="str">
        <f t="shared" si="21"/>
        <v/>
      </c>
      <c r="D274" s="127" t="str">
        <f t="shared" si="22"/>
        <v/>
      </c>
      <c r="E274" s="128" t="str">
        <f t="shared" si="23"/>
        <v/>
      </c>
      <c r="F274" s="128" t="str">
        <f t="shared" si="24"/>
        <v/>
      </c>
      <c r="G274" s="128" t="str">
        <f t="shared" si="25"/>
        <v/>
      </c>
      <c r="H274" s="129" t="str">
        <f t="shared" si="26"/>
        <v/>
      </c>
      <c r="J274" s="121"/>
      <c r="K274" s="90" t="str">
        <f t="shared" si="27"/>
        <v/>
      </c>
    </row>
    <row r="275" spans="1:11">
      <c r="A275" s="77">
        <v>250</v>
      </c>
      <c r="C275" s="126" t="str">
        <f t="shared" si="21"/>
        <v/>
      </c>
      <c r="D275" s="127" t="str">
        <f t="shared" si="22"/>
        <v/>
      </c>
      <c r="E275" s="128" t="str">
        <f t="shared" si="23"/>
        <v/>
      </c>
      <c r="F275" s="128" t="str">
        <f t="shared" si="24"/>
        <v/>
      </c>
      <c r="G275" s="128" t="str">
        <f t="shared" si="25"/>
        <v/>
      </c>
      <c r="H275" s="129" t="str">
        <f t="shared" si="26"/>
        <v/>
      </c>
      <c r="J275" s="121"/>
      <c r="K275" s="90" t="str">
        <f t="shared" si="27"/>
        <v/>
      </c>
    </row>
    <row r="276" spans="1:11">
      <c r="A276" s="77">
        <v>251</v>
      </c>
      <c r="C276" s="126" t="str">
        <f t="shared" si="21"/>
        <v/>
      </c>
      <c r="D276" s="127" t="str">
        <f t="shared" si="22"/>
        <v/>
      </c>
      <c r="E276" s="128" t="str">
        <f t="shared" si="23"/>
        <v/>
      </c>
      <c r="F276" s="128" t="str">
        <f t="shared" si="24"/>
        <v/>
      </c>
      <c r="G276" s="128" t="str">
        <f t="shared" si="25"/>
        <v/>
      </c>
      <c r="H276" s="129" t="str">
        <f t="shared" si="26"/>
        <v/>
      </c>
      <c r="J276" s="121"/>
      <c r="K276" s="90" t="str">
        <f t="shared" si="27"/>
        <v/>
      </c>
    </row>
    <row r="277" spans="1:11">
      <c r="A277" s="77">
        <v>252</v>
      </c>
      <c r="C277" s="126" t="str">
        <f t="shared" si="21"/>
        <v/>
      </c>
      <c r="D277" s="127" t="str">
        <f t="shared" si="22"/>
        <v/>
      </c>
      <c r="E277" s="128" t="str">
        <f t="shared" si="23"/>
        <v/>
      </c>
      <c r="F277" s="128" t="str">
        <f t="shared" si="24"/>
        <v/>
      </c>
      <c r="G277" s="128" t="str">
        <f t="shared" si="25"/>
        <v/>
      </c>
      <c r="H277" s="129" t="str">
        <f t="shared" si="26"/>
        <v/>
      </c>
      <c r="K277" s="90" t="str">
        <f t="shared" si="27"/>
        <v/>
      </c>
    </row>
    <row r="278" spans="1:11">
      <c r="A278" s="77">
        <v>253</v>
      </c>
      <c r="C278" s="126" t="str">
        <f t="shared" si="21"/>
        <v/>
      </c>
      <c r="D278" s="127" t="str">
        <f t="shared" si="22"/>
        <v/>
      </c>
      <c r="E278" s="128" t="str">
        <f t="shared" si="23"/>
        <v/>
      </c>
      <c r="F278" s="128" t="str">
        <f t="shared" si="24"/>
        <v/>
      </c>
      <c r="G278" s="128" t="str">
        <f t="shared" si="25"/>
        <v/>
      </c>
      <c r="H278" s="129" t="str">
        <f t="shared" si="26"/>
        <v/>
      </c>
      <c r="K278" s="90" t="str">
        <f t="shared" si="27"/>
        <v/>
      </c>
    </row>
    <row r="279" spans="1:11">
      <c r="A279" s="77">
        <v>254</v>
      </c>
      <c r="C279" s="126" t="str">
        <f t="shared" si="21"/>
        <v/>
      </c>
      <c r="D279" s="127" t="str">
        <f t="shared" si="22"/>
        <v/>
      </c>
      <c r="E279" s="128" t="str">
        <f t="shared" si="23"/>
        <v/>
      </c>
      <c r="F279" s="128" t="str">
        <f t="shared" si="24"/>
        <v/>
      </c>
      <c r="G279" s="128" t="str">
        <f t="shared" si="25"/>
        <v/>
      </c>
      <c r="H279" s="129" t="str">
        <f t="shared" si="26"/>
        <v/>
      </c>
      <c r="K279" s="90" t="str">
        <f t="shared" si="27"/>
        <v/>
      </c>
    </row>
    <row r="280" spans="1:11">
      <c r="A280" s="77">
        <v>255</v>
      </c>
      <c r="C280" s="126" t="str">
        <f t="shared" si="21"/>
        <v/>
      </c>
      <c r="D280" s="127" t="str">
        <f t="shared" si="22"/>
        <v/>
      </c>
      <c r="E280" s="128" t="str">
        <f t="shared" si="23"/>
        <v/>
      </c>
      <c r="F280" s="128" t="str">
        <f t="shared" si="24"/>
        <v/>
      </c>
      <c r="G280" s="128" t="str">
        <f t="shared" si="25"/>
        <v/>
      </c>
      <c r="H280" s="129" t="str">
        <f t="shared" si="26"/>
        <v/>
      </c>
      <c r="K280" s="90" t="str">
        <f t="shared" si="27"/>
        <v/>
      </c>
    </row>
    <row r="281" spans="1:11">
      <c r="A281" s="77">
        <v>256</v>
      </c>
      <c r="C281" s="126" t="str">
        <f t="shared" ref="C281:C344" si="28">IF(E$11*E$15&lt;A281,"",A281)</f>
        <v/>
      </c>
      <c r="D281" s="127" t="str">
        <f t="shared" si="22"/>
        <v/>
      </c>
      <c r="E281" s="128" t="str">
        <f t="shared" si="23"/>
        <v/>
      </c>
      <c r="F281" s="128" t="str">
        <f t="shared" si="24"/>
        <v/>
      </c>
      <c r="G281" s="128" t="str">
        <f t="shared" si="25"/>
        <v/>
      </c>
      <c r="H281" s="129" t="str">
        <f t="shared" si="26"/>
        <v/>
      </c>
      <c r="K281" s="90" t="str">
        <f t="shared" si="27"/>
        <v/>
      </c>
    </row>
    <row r="282" spans="1:11">
      <c r="A282" s="77">
        <v>257</v>
      </c>
      <c r="C282" s="126" t="str">
        <f t="shared" si="28"/>
        <v/>
      </c>
      <c r="D282" s="127" t="str">
        <f t="shared" ref="D282:D345" si="29">IF(C282&lt;&gt;"",IF(E$17=1,(H$25*E$13/E$15)/(1-(1+(E$13/E$15))^(-E$11*E$15)),IF(OR(E$17=2,E$17=3),E282+F282,"")),"")</f>
        <v/>
      </c>
      <c r="E282" s="128" t="str">
        <f t="shared" ref="E282:E345" si="30">IF(C282&lt;&gt;"",H281*E$13/E$15,"")</f>
        <v/>
      </c>
      <c r="F282" s="128" t="str">
        <f t="shared" ref="F282:F345" si="31">IF(C282&lt;&gt;"",IF(E$17=1,D282-E282,IF(E$17=2,H$25/(E$11*E$15),IF(E$17=3,IF(E$11*E$15=C282,H$25,0),""))),"")</f>
        <v/>
      </c>
      <c r="G282" s="128" t="str">
        <f t="shared" ref="G282:G345" si="32">IF(C282&lt;&gt;"",G281+F282,"")</f>
        <v/>
      </c>
      <c r="H282" s="129" t="str">
        <f t="shared" ref="H282:H345" si="33">IF(C282&lt;&gt;"",H281-F282,"")</f>
        <v/>
      </c>
      <c r="K282" s="90" t="str">
        <f t="shared" ref="K282:K345" si="34">+D282</f>
        <v/>
      </c>
    </row>
    <row r="283" spans="1:11">
      <c r="A283" s="77">
        <v>258</v>
      </c>
      <c r="C283" s="126" t="str">
        <f t="shared" si="28"/>
        <v/>
      </c>
      <c r="D283" s="127" t="str">
        <f t="shared" si="29"/>
        <v/>
      </c>
      <c r="E283" s="128" t="str">
        <f t="shared" si="30"/>
        <v/>
      </c>
      <c r="F283" s="128" t="str">
        <f t="shared" si="31"/>
        <v/>
      </c>
      <c r="G283" s="128" t="str">
        <f t="shared" si="32"/>
        <v/>
      </c>
      <c r="H283" s="129" t="str">
        <f t="shared" si="33"/>
        <v/>
      </c>
      <c r="K283" s="90" t="str">
        <f t="shared" si="34"/>
        <v/>
      </c>
    </row>
    <row r="284" spans="1:11">
      <c r="A284" s="77">
        <v>259</v>
      </c>
      <c r="C284" s="126" t="str">
        <f t="shared" si="28"/>
        <v/>
      </c>
      <c r="D284" s="127" t="str">
        <f t="shared" si="29"/>
        <v/>
      </c>
      <c r="E284" s="128" t="str">
        <f t="shared" si="30"/>
        <v/>
      </c>
      <c r="F284" s="128" t="str">
        <f t="shared" si="31"/>
        <v/>
      </c>
      <c r="G284" s="128" t="str">
        <f t="shared" si="32"/>
        <v/>
      </c>
      <c r="H284" s="129" t="str">
        <f t="shared" si="33"/>
        <v/>
      </c>
      <c r="K284" s="90" t="str">
        <f t="shared" si="34"/>
        <v/>
      </c>
    </row>
    <row r="285" spans="1:11">
      <c r="A285" s="77">
        <v>260</v>
      </c>
      <c r="C285" s="126" t="str">
        <f t="shared" si="28"/>
        <v/>
      </c>
      <c r="D285" s="127" t="str">
        <f t="shared" si="29"/>
        <v/>
      </c>
      <c r="E285" s="128" t="str">
        <f t="shared" si="30"/>
        <v/>
      </c>
      <c r="F285" s="128" t="str">
        <f t="shared" si="31"/>
        <v/>
      </c>
      <c r="G285" s="128" t="str">
        <f t="shared" si="32"/>
        <v/>
      </c>
      <c r="H285" s="129" t="str">
        <f t="shared" si="33"/>
        <v/>
      </c>
      <c r="K285" s="90" t="str">
        <f t="shared" si="34"/>
        <v/>
      </c>
    </row>
    <row r="286" spans="1:11">
      <c r="A286" s="77">
        <v>261</v>
      </c>
      <c r="C286" s="126" t="str">
        <f t="shared" si="28"/>
        <v/>
      </c>
      <c r="D286" s="127" t="str">
        <f t="shared" si="29"/>
        <v/>
      </c>
      <c r="E286" s="128" t="str">
        <f t="shared" si="30"/>
        <v/>
      </c>
      <c r="F286" s="128" t="str">
        <f t="shared" si="31"/>
        <v/>
      </c>
      <c r="G286" s="128" t="str">
        <f t="shared" si="32"/>
        <v/>
      </c>
      <c r="H286" s="129" t="str">
        <f t="shared" si="33"/>
        <v/>
      </c>
      <c r="K286" s="90" t="str">
        <f t="shared" si="34"/>
        <v/>
      </c>
    </row>
    <row r="287" spans="1:11">
      <c r="A287" s="77">
        <v>262</v>
      </c>
      <c r="C287" s="126" t="str">
        <f t="shared" si="28"/>
        <v/>
      </c>
      <c r="D287" s="127" t="str">
        <f t="shared" si="29"/>
        <v/>
      </c>
      <c r="E287" s="128" t="str">
        <f t="shared" si="30"/>
        <v/>
      </c>
      <c r="F287" s="128" t="str">
        <f t="shared" si="31"/>
        <v/>
      </c>
      <c r="G287" s="128" t="str">
        <f t="shared" si="32"/>
        <v/>
      </c>
      <c r="H287" s="129" t="str">
        <f t="shared" si="33"/>
        <v/>
      </c>
      <c r="K287" s="90" t="str">
        <f t="shared" si="34"/>
        <v/>
      </c>
    </row>
    <row r="288" spans="1:11">
      <c r="A288" s="77">
        <v>263</v>
      </c>
      <c r="C288" s="126" t="str">
        <f t="shared" si="28"/>
        <v/>
      </c>
      <c r="D288" s="127" t="str">
        <f t="shared" si="29"/>
        <v/>
      </c>
      <c r="E288" s="128" t="str">
        <f t="shared" si="30"/>
        <v/>
      </c>
      <c r="F288" s="128" t="str">
        <f t="shared" si="31"/>
        <v/>
      </c>
      <c r="G288" s="128" t="str">
        <f t="shared" si="32"/>
        <v/>
      </c>
      <c r="H288" s="129" t="str">
        <f t="shared" si="33"/>
        <v/>
      </c>
      <c r="K288" s="90" t="str">
        <f t="shared" si="34"/>
        <v/>
      </c>
    </row>
    <row r="289" spans="1:11">
      <c r="A289" s="77">
        <v>264</v>
      </c>
      <c r="C289" s="126" t="str">
        <f t="shared" si="28"/>
        <v/>
      </c>
      <c r="D289" s="127" t="str">
        <f t="shared" si="29"/>
        <v/>
      </c>
      <c r="E289" s="128" t="str">
        <f t="shared" si="30"/>
        <v/>
      </c>
      <c r="F289" s="128" t="str">
        <f t="shared" si="31"/>
        <v/>
      </c>
      <c r="G289" s="128" t="str">
        <f t="shared" si="32"/>
        <v/>
      </c>
      <c r="H289" s="129" t="str">
        <f t="shared" si="33"/>
        <v/>
      </c>
      <c r="K289" s="90" t="str">
        <f t="shared" si="34"/>
        <v/>
      </c>
    </row>
    <row r="290" spans="1:11">
      <c r="A290" s="77">
        <v>265</v>
      </c>
      <c r="C290" s="126" t="str">
        <f t="shared" si="28"/>
        <v/>
      </c>
      <c r="D290" s="127" t="str">
        <f t="shared" si="29"/>
        <v/>
      </c>
      <c r="E290" s="128" t="str">
        <f t="shared" si="30"/>
        <v/>
      </c>
      <c r="F290" s="128" t="str">
        <f t="shared" si="31"/>
        <v/>
      </c>
      <c r="G290" s="128" t="str">
        <f t="shared" si="32"/>
        <v/>
      </c>
      <c r="H290" s="129" t="str">
        <f t="shared" si="33"/>
        <v/>
      </c>
      <c r="K290" s="90" t="str">
        <f t="shared" si="34"/>
        <v/>
      </c>
    </row>
    <row r="291" spans="1:11">
      <c r="A291" s="77">
        <v>266</v>
      </c>
      <c r="C291" s="126" t="str">
        <f t="shared" si="28"/>
        <v/>
      </c>
      <c r="D291" s="127" t="str">
        <f t="shared" si="29"/>
        <v/>
      </c>
      <c r="E291" s="128" t="str">
        <f t="shared" si="30"/>
        <v/>
      </c>
      <c r="F291" s="128" t="str">
        <f t="shared" si="31"/>
        <v/>
      </c>
      <c r="G291" s="128" t="str">
        <f t="shared" si="32"/>
        <v/>
      </c>
      <c r="H291" s="129" t="str">
        <f t="shared" si="33"/>
        <v/>
      </c>
      <c r="K291" s="90" t="str">
        <f t="shared" si="34"/>
        <v/>
      </c>
    </row>
    <row r="292" spans="1:11">
      <c r="A292" s="77">
        <v>267</v>
      </c>
      <c r="C292" s="126" t="str">
        <f t="shared" si="28"/>
        <v/>
      </c>
      <c r="D292" s="127" t="str">
        <f t="shared" si="29"/>
        <v/>
      </c>
      <c r="E292" s="128" t="str">
        <f t="shared" si="30"/>
        <v/>
      </c>
      <c r="F292" s="128" t="str">
        <f t="shared" si="31"/>
        <v/>
      </c>
      <c r="G292" s="128" t="str">
        <f t="shared" si="32"/>
        <v/>
      </c>
      <c r="H292" s="129" t="str">
        <f t="shared" si="33"/>
        <v/>
      </c>
      <c r="K292" s="90" t="str">
        <f t="shared" si="34"/>
        <v/>
      </c>
    </row>
    <row r="293" spans="1:11">
      <c r="A293" s="77">
        <v>268</v>
      </c>
      <c r="C293" s="126" t="str">
        <f t="shared" si="28"/>
        <v/>
      </c>
      <c r="D293" s="127" t="str">
        <f t="shared" si="29"/>
        <v/>
      </c>
      <c r="E293" s="128" t="str">
        <f t="shared" si="30"/>
        <v/>
      </c>
      <c r="F293" s="128" t="str">
        <f t="shared" si="31"/>
        <v/>
      </c>
      <c r="G293" s="128" t="str">
        <f t="shared" si="32"/>
        <v/>
      </c>
      <c r="H293" s="129" t="str">
        <f t="shared" si="33"/>
        <v/>
      </c>
      <c r="K293" s="90" t="str">
        <f t="shared" si="34"/>
        <v/>
      </c>
    </row>
    <row r="294" spans="1:11">
      <c r="A294" s="77">
        <v>269</v>
      </c>
      <c r="C294" s="126" t="str">
        <f t="shared" si="28"/>
        <v/>
      </c>
      <c r="D294" s="127" t="str">
        <f t="shared" si="29"/>
        <v/>
      </c>
      <c r="E294" s="128" t="str">
        <f t="shared" si="30"/>
        <v/>
      </c>
      <c r="F294" s="128" t="str">
        <f t="shared" si="31"/>
        <v/>
      </c>
      <c r="G294" s="128" t="str">
        <f t="shared" si="32"/>
        <v/>
      </c>
      <c r="H294" s="129" t="str">
        <f t="shared" si="33"/>
        <v/>
      </c>
      <c r="K294" s="90" t="str">
        <f t="shared" si="34"/>
        <v/>
      </c>
    </row>
    <row r="295" spans="1:11">
      <c r="A295" s="77">
        <v>270</v>
      </c>
      <c r="C295" s="126" t="str">
        <f t="shared" si="28"/>
        <v/>
      </c>
      <c r="D295" s="127" t="str">
        <f t="shared" si="29"/>
        <v/>
      </c>
      <c r="E295" s="128" t="str">
        <f t="shared" si="30"/>
        <v/>
      </c>
      <c r="F295" s="128" t="str">
        <f t="shared" si="31"/>
        <v/>
      </c>
      <c r="G295" s="128" t="str">
        <f t="shared" si="32"/>
        <v/>
      </c>
      <c r="H295" s="129" t="str">
        <f t="shared" si="33"/>
        <v/>
      </c>
      <c r="K295" s="90" t="str">
        <f t="shared" si="34"/>
        <v/>
      </c>
    </row>
    <row r="296" spans="1:11">
      <c r="A296" s="77">
        <v>271</v>
      </c>
      <c r="C296" s="126" t="str">
        <f t="shared" si="28"/>
        <v/>
      </c>
      <c r="D296" s="127" t="str">
        <f t="shared" si="29"/>
        <v/>
      </c>
      <c r="E296" s="128" t="str">
        <f t="shared" si="30"/>
        <v/>
      </c>
      <c r="F296" s="128" t="str">
        <f t="shared" si="31"/>
        <v/>
      </c>
      <c r="G296" s="128" t="str">
        <f t="shared" si="32"/>
        <v/>
      </c>
      <c r="H296" s="129" t="str">
        <f t="shared" si="33"/>
        <v/>
      </c>
      <c r="K296" s="90" t="str">
        <f t="shared" si="34"/>
        <v/>
      </c>
    </row>
    <row r="297" spans="1:11">
      <c r="A297" s="77">
        <v>272</v>
      </c>
      <c r="C297" s="126" t="str">
        <f t="shared" si="28"/>
        <v/>
      </c>
      <c r="D297" s="127" t="str">
        <f t="shared" si="29"/>
        <v/>
      </c>
      <c r="E297" s="128" t="str">
        <f t="shared" si="30"/>
        <v/>
      </c>
      <c r="F297" s="128" t="str">
        <f t="shared" si="31"/>
        <v/>
      </c>
      <c r="G297" s="128" t="str">
        <f t="shared" si="32"/>
        <v/>
      </c>
      <c r="H297" s="129" t="str">
        <f t="shared" si="33"/>
        <v/>
      </c>
      <c r="K297" s="90" t="str">
        <f t="shared" si="34"/>
        <v/>
      </c>
    </row>
    <row r="298" spans="1:11">
      <c r="A298" s="77">
        <v>273</v>
      </c>
      <c r="C298" s="126" t="str">
        <f t="shared" si="28"/>
        <v/>
      </c>
      <c r="D298" s="127" t="str">
        <f t="shared" si="29"/>
        <v/>
      </c>
      <c r="E298" s="128" t="str">
        <f t="shared" si="30"/>
        <v/>
      </c>
      <c r="F298" s="128" t="str">
        <f t="shared" si="31"/>
        <v/>
      </c>
      <c r="G298" s="128" t="str">
        <f t="shared" si="32"/>
        <v/>
      </c>
      <c r="H298" s="129" t="str">
        <f t="shared" si="33"/>
        <v/>
      </c>
      <c r="K298" s="90" t="str">
        <f t="shared" si="34"/>
        <v/>
      </c>
    </row>
    <row r="299" spans="1:11">
      <c r="A299" s="77">
        <v>274</v>
      </c>
      <c r="C299" s="126" t="str">
        <f t="shared" si="28"/>
        <v/>
      </c>
      <c r="D299" s="127" t="str">
        <f t="shared" si="29"/>
        <v/>
      </c>
      <c r="E299" s="128" t="str">
        <f t="shared" si="30"/>
        <v/>
      </c>
      <c r="F299" s="128" t="str">
        <f t="shared" si="31"/>
        <v/>
      </c>
      <c r="G299" s="128" t="str">
        <f t="shared" si="32"/>
        <v/>
      </c>
      <c r="H299" s="129" t="str">
        <f t="shared" si="33"/>
        <v/>
      </c>
      <c r="K299" s="90" t="str">
        <f t="shared" si="34"/>
        <v/>
      </c>
    </row>
    <row r="300" spans="1:11">
      <c r="A300" s="77">
        <v>275</v>
      </c>
      <c r="C300" s="126" t="str">
        <f t="shared" si="28"/>
        <v/>
      </c>
      <c r="D300" s="127" t="str">
        <f t="shared" si="29"/>
        <v/>
      </c>
      <c r="E300" s="128" t="str">
        <f t="shared" si="30"/>
        <v/>
      </c>
      <c r="F300" s="128" t="str">
        <f t="shared" si="31"/>
        <v/>
      </c>
      <c r="G300" s="128" t="str">
        <f t="shared" si="32"/>
        <v/>
      </c>
      <c r="H300" s="129" t="str">
        <f t="shared" si="33"/>
        <v/>
      </c>
      <c r="K300" s="90" t="str">
        <f t="shared" si="34"/>
        <v/>
      </c>
    </row>
    <row r="301" spans="1:11">
      <c r="A301" s="77">
        <v>276</v>
      </c>
      <c r="C301" s="126" t="str">
        <f t="shared" si="28"/>
        <v/>
      </c>
      <c r="D301" s="127" t="str">
        <f t="shared" si="29"/>
        <v/>
      </c>
      <c r="E301" s="128" t="str">
        <f t="shared" si="30"/>
        <v/>
      </c>
      <c r="F301" s="128" t="str">
        <f t="shared" si="31"/>
        <v/>
      </c>
      <c r="G301" s="128" t="str">
        <f t="shared" si="32"/>
        <v/>
      </c>
      <c r="H301" s="129" t="str">
        <f t="shared" si="33"/>
        <v/>
      </c>
      <c r="K301" s="90" t="str">
        <f t="shared" si="34"/>
        <v/>
      </c>
    </row>
    <row r="302" spans="1:11">
      <c r="A302" s="77">
        <v>277</v>
      </c>
      <c r="C302" s="126" t="str">
        <f t="shared" si="28"/>
        <v/>
      </c>
      <c r="D302" s="127" t="str">
        <f t="shared" si="29"/>
        <v/>
      </c>
      <c r="E302" s="128" t="str">
        <f t="shared" si="30"/>
        <v/>
      </c>
      <c r="F302" s="128" t="str">
        <f t="shared" si="31"/>
        <v/>
      </c>
      <c r="G302" s="128" t="str">
        <f t="shared" si="32"/>
        <v/>
      </c>
      <c r="H302" s="129" t="str">
        <f t="shared" si="33"/>
        <v/>
      </c>
      <c r="K302" s="90" t="str">
        <f t="shared" si="34"/>
        <v/>
      </c>
    </row>
    <row r="303" spans="1:11">
      <c r="A303" s="77">
        <v>278</v>
      </c>
      <c r="C303" s="126" t="str">
        <f t="shared" si="28"/>
        <v/>
      </c>
      <c r="D303" s="127" t="str">
        <f t="shared" si="29"/>
        <v/>
      </c>
      <c r="E303" s="128" t="str">
        <f t="shared" si="30"/>
        <v/>
      </c>
      <c r="F303" s="128" t="str">
        <f t="shared" si="31"/>
        <v/>
      </c>
      <c r="G303" s="128" t="str">
        <f t="shared" si="32"/>
        <v/>
      </c>
      <c r="H303" s="129" t="str">
        <f t="shared" si="33"/>
        <v/>
      </c>
      <c r="K303" s="90" t="str">
        <f t="shared" si="34"/>
        <v/>
      </c>
    </row>
    <row r="304" spans="1:11">
      <c r="A304" s="77">
        <v>279</v>
      </c>
      <c r="C304" s="126" t="str">
        <f t="shared" si="28"/>
        <v/>
      </c>
      <c r="D304" s="127" t="str">
        <f t="shared" si="29"/>
        <v/>
      </c>
      <c r="E304" s="128" t="str">
        <f t="shared" si="30"/>
        <v/>
      </c>
      <c r="F304" s="128" t="str">
        <f t="shared" si="31"/>
        <v/>
      </c>
      <c r="G304" s="128" t="str">
        <f t="shared" si="32"/>
        <v/>
      </c>
      <c r="H304" s="129" t="str">
        <f t="shared" si="33"/>
        <v/>
      </c>
      <c r="K304" s="90" t="str">
        <f t="shared" si="34"/>
        <v/>
      </c>
    </row>
    <row r="305" spans="1:11">
      <c r="A305" s="77">
        <v>280</v>
      </c>
      <c r="C305" s="126" t="str">
        <f t="shared" si="28"/>
        <v/>
      </c>
      <c r="D305" s="127" t="str">
        <f t="shared" si="29"/>
        <v/>
      </c>
      <c r="E305" s="128" t="str">
        <f t="shared" si="30"/>
        <v/>
      </c>
      <c r="F305" s="128" t="str">
        <f t="shared" si="31"/>
        <v/>
      </c>
      <c r="G305" s="128" t="str">
        <f t="shared" si="32"/>
        <v/>
      </c>
      <c r="H305" s="129" t="str">
        <f t="shared" si="33"/>
        <v/>
      </c>
      <c r="K305" s="90" t="str">
        <f t="shared" si="34"/>
        <v/>
      </c>
    </row>
    <row r="306" spans="1:11">
      <c r="A306" s="77">
        <v>281</v>
      </c>
      <c r="C306" s="126" t="str">
        <f t="shared" si="28"/>
        <v/>
      </c>
      <c r="D306" s="127" t="str">
        <f t="shared" si="29"/>
        <v/>
      </c>
      <c r="E306" s="128" t="str">
        <f t="shared" si="30"/>
        <v/>
      </c>
      <c r="F306" s="128" t="str">
        <f t="shared" si="31"/>
        <v/>
      </c>
      <c r="G306" s="128" t="str">
        <f t="shared" si="32"/>
        <v/>
      </c>
      <c r="H306" s="129" t="str">
        <f t="shared" si="33"/>
        <v/>
      </c>
      <c r="K306" s="90" t="str">
        <f t="shared" si="34"/>
        <v/>
      </c>
    </row>
    <row r="307" spans="1:11">
      <c r="A307" s="77">
        <v>282</v>
      </c>
      <c r="C307" s="126" t="str">
        <f t="shared" si="28"/>
        <v/>
      </c>
      <c r="D307" s="127" t="str">
        <f t="shared" si="29"/>
        <v/>
      </c>
      <c r="E307" s="128" t="str">
        <f t="shared" si="30"/>
        <v/>
      </c>
      <c r="F307" s="128" t="str">
        <f t="shared" si="31"/>
        <v/>
      </c>
      <c r="G307" s="128" t="str">
        <f t="shared" si="32"/>
        <v/>
      </c>
      <c r="H307" s="129" t="str">
        <f t="shared" si="33"/>
        <v/>
      </c>
      <c r="K307" s="90" t="str">
        <f t="shared" si="34"/>
        <v/>
      </c>
    </row>
    <row r="308" spans="1:11">
      <c r="A308" s="77">
        <v>283</v>
      </c>
      <c r="C308" s="126" t="str">
        <f t="shared" si="28"/>
        <v/>
      </c>
      <c r="D308" s="127" t="str">
        <f t="shared" si="29"/>
        <v/>
      </c>
      <c r="E308" s="128" t="str">
        <f t="shared" si="30"/>
        <v/>
      </c>
      <c r="F308" s="128" t="str">
        <f t="shared" si="31"/>
        <v/>
      </c>
      <c r="G308" s="128" t="str">
        <f t="shared" si="32"/>
        <v/>
      </c>
      <c r="H308" s="129" t="str">
        <f t="shared" si="33"/>
        <v/>
      </c>
      <c r="K308" s="90" t="str">
        <f t="shared" si="34"/>
        <v/>
      </c>
    </row>
    <row r="309" spans="1:11">
      <c r="A309" s="77">
        <v>284</v>
      </c>
      <c r="C309" s="126" t="str">
        <f t="shared" si="28"/>
        <v/>
      </c>
      <c r="D309" s="127" t="str">
        <f t="shared" si="29"/>
        <v/>
      </c>
      <c r="E309" s="128" t="str">
        <f t="shared" si="30"/>
        <v/>
      </c>
      <c r="F309" s="128" t="str">
        <f t="shared" si="31"/>
        <v/>
      </c>
      <c r="G309" s="128" t="str">
        <f t="shared" si="32"/>
        <v/>
      </c>
      <c r="H309" s="129" t="str">
        <f t="shared" si="33"/>
        <v/>
      </c>
      <c r="K309" s="90" t="str">
        <f t="shared" si="34"/>
        <v/>
      </c>
    </row>
    <row r="310" spans="1:11">
      <c r="A310" s="77">
        <v>285</v>
      </c>
      <c r="C310" s="126" t="str">
        <f t="shared" si="28"/>
        <v/>
      </c>
      <c r="D310" s="127" t="str">
        <f t="shared" si="29"/>
        <v/>
      </c>
      <c r="E310" s="128" t="str">
        <f t="shared" si="30"/>
        <v/>
      </c>
      <c r="F310" s="128" t="str">
        <f t="shared" si="31"/>
        <v/>
      </c>
      <c r="G310" s="128" t="str">
        <f t="shared" si="32"/>
        <v/>
      </c>
      <c r="H310" s="129" t="str">
        <f t="shared" si="33"/>
        <v/>
      </c>
      <c r="K310" s="90" t="str">
        <f t="shared" si="34"/>
        <v/>
      </c>
    </row>
    <row r="311" spans="1:11">
      <c r="A311" s="77">
        <v>286</v>
      </c>
      <c r="C311" s="126" t="str">
        <f t="shared" si="28"/>
        <v/>
      </c>
      <c r="D311" s="127" t="str">
        <f t="shared" si="29"/>
        <v/>
      </c>
      <c r="E311" s="128" t="str">
        <f t="shared" si="30"/>
        <v/>
      </c>
      <c r="F311" s="128" t="str">
        <f t="shared" si="31"/>
        <v/>
      </c>
      <c r="G311" s="128" t="str">
        <f t="shared" si="32"/>
        <v/>
      </c>
      <c r="H311" s="129" t="str">
        <f t="shared" si="33"/>
        <v/>
      </c>
      <c r="K311" s="90" t="str">
        <f t="shared" si="34"/>
        <v/>
      </c>
    </row>
    <row r="312" spans="1:11">
      <c r="A312" s="77">
        <v>287</v>
      </c>
      <c r="C312" s="126" t="str">
        <f t="shared" si="28"/>
        <v/>
      </c>
      <c r="D312" s="127" t="str">
        <f t="shared" si="29"/>
        <v/>
      </c>
      <c r="E312" s="128" t="str">
        <f t="shared" si="30"/>
        <v/>
      </c>
      <c r="F312" s="128" t="str">
        <f t="shared" si="31"/>
        <v/>
      </c>
      <c r="G312" s="128" t="str">
        <f t="shared" si="32"/>
        <v/>
      </c>
      <c r="H312" s="129" t="str">
        <f t="shared" si="33"/>
        <v/>
      </c>
      <c r="K312" s="90" t="str">
        <f t="shared" si="34"/>
        <v/>
      </c>
    </row>
    <row r="313" spans="1:11">
      <c r="A313" s="77">
        <v>288</v>
      </c>
      <c r="C313" s="126" t="str">
        <f t="shared" si="28"/>
        <v/>
      </c>
      <c r="D313" s="127" t="str">
        <f t="shared" si="29"/>
        <v/>
      </c>
      <c r="E313" s="128" t="str">
        <f t="shared" si="30"/>
        <v/>
      </c>
      <c r="F313" s="128" t="str">
        <f t="shared" si="31"/>
        <v/>
      </c>
      <c r="G313" s="128" t="str">
        <f t="shared" si="32"/>
        <v/>
      </c>
      <c r="H313" s="129" t="str">
        <f t="shared" si="33"/>
        <v/>
      </c>
      <c r="K313" s="90" t="str">
        <f t="shared" si="34"/>
        <v/>
      </c>
    </row>
    <row r="314" spans="1:11">
      <c r="A314" s="77">
        <v>289</v>
      </c>
      <c r="C314" s="126" t="str">
        <f t="shared" si="28"/>
        <v/>
      </c>
      <c r="D314" s="127" t="str">
        <f t="shared" si="29"/>
        <v/>
      </c>
      <c r="E314" s="128" t="str">
        <f t="shared" si="30"/>
        <v/>
      </c>
      <c r="F314" s="128" t="str">
        <f t="shared" si="31"/>
        <v/>
      </c>
      <c r="G314" s="128" t="str">
        <f t="shared" si="32"/>
        <v/>
      </c>
      <c r="H314" s="129" t="str">
        <f t="shared" si="33"/>
        <v/>
      </c>
      <c r="K314" s="90" t="str">
        <f t="shared" si="34"/>
        <v/>
      </c>
    </row>
    <row r="315" spans="1:11">
      <c r="A315" s="77">
        <v>290</v>
      </c>
      <c r="C315" s="126" t="str">
        <f t="shared" si="28"/>
        <v/>
      </c>
      <c r="D315" s="127" t="str">
        <f t="shared" si="29"/>
        <v/>
      </c>
      <c r="E315" s="128" t="str">
        <f t="shared" si="30"/>
        <v/>
      </c>
      <c r="F315" s="128" t="str">
        <f t="shared" si="31"/>
        <v/>
      </c>
      <c r="G315" s="128" t="str">
        <f t="shared" si="32"/>
        <v/>
      </c>
      <c r="H315" s="129" t="str">
        <f t="shared" si="33"/>
        <v/>
      </c>
      <c r="K315" s="90" t="str">
        <f t="shared" si="34"/>
        <v/>
      </c>
    </row>
    <row r="316" spans="1:11">
      <c r="A316" s="77">
        <v>291</v>
      </c>
      <c r="C316" s="126" t="str">
        <f t="shared" si="28"/>
        <v/>
      </c>
      <c r="D316" s="127" t="str">
        <f t="shared" si="29"/>
        <v/>
      </c>
      <c r="E316" s="128" t="str">
        <f t="shared" si="30"/>
        <v/>
      </c>
      <c r="F316" s="128" t="str">
        <f t="shared" si="31"/>
        <v/>
      </c>
      <c r="G316" s="128" t="str">
        <f t="shared" si="32"/>
        <v/>
      </c>
      <c r="H316" s="129" t="str">
        <f t="shared" si="33"/>
        <v/>
      </c>
      <c r="K316" s="90" t="str">
        <f t="shared" si="34"/>
        <v/>
      </c>
    </row>
    <row r="317" spans="1:11">
      <c r="A317" s="77">
        <v>292</v>
      </c>
      <c r="C317" s="126" t="str">
        <f t="shared" si="28"/>
        <v/>
      </c>
      <c r="D317" s="127" t="str">
        <f t="shared" si="29"/>
        <v/>
      </c>
      <c r="E317" s="128" t="str">
        <f t="shared" si="30"/>
        <v/>
      </c>
      <c r="F317" s="128" t="str">
        <f t="shared" si="31"/>
        <v/>
      </c>
      <c r="G317" s="128" t="str">
        <f t="shared" si="32"/>
        <v/>
      </c>
      <c r="H317" s="129" t="str">
        <f t="shared" si="33"/>
        <v/>
      </c>
      <c r="K317" s="90" t="str">
        <f t="shared" si="34"/>
        <v/>
      </c>
    </row>
    <row r="318" spans="1:11">
      <c r="A318" s="77">
        <v>293</v>
      </c>
      <c r="C318" s="126" t="str">
        <f t="shared" si="28"/>
        <v/>
      </c>
      <c r="D318" s="127" t="str">
        <f t="shared" si="29"/>
        <v/>
      </c>
      <c r="E318" s="128" t="str">
        <f t="shared" si="30"/>
        <v/>
      </c>
      <c r="F318" s="128" t="str">
        <f t="shared" si="31"/>
        <v/>
      </c>
      <c r="G318" s="128" t="str">
        <f t="shared" si="32"/>
        <v/>
      </c>
      <c r="H318" s="129" t="str">
        <f t="shared" si="33"/>
        <v/>
      </c>
      <c r="K318" s="90" t="str">
        <f t="shared" si="34"/>
        <v/>
      </c>
    </row>
    <row r="319" spans="1:11">
      <c r="A319" s="77">
        <v>294</v>
      </c>
      <c r="C319" s="126" t="str">
        <f t="shared" si="28"/>
        <v/>
      </c>
      <c r="D319" s="127" t="str">
        <f t="shared" si="29"/>
        <v/>
      </c>
      <c r="E319" s="128" t="str">
        <f t="shared" si="30"/>
        <v/>
      </c>
      <c r="F319" s="128" t="str">
        <f t="shared" si="31"/>
        <v/>
      </c>
      <c r="G319" s="128" t="str">
        <f t="shared" si="32"/>
        <v/>
      </c>
      <c r="H319" s="129" t="str">
        <f t="shared" si="33"/>
        <v/>
      </c>
      <c r="K319" s="90" t="str">
        <f t="shared" si="34"/>
        <v/>
      </c>
    </row>
    <row r="320" spans="1:11">
      <c r="A320" s="77">
        <v>295</v>
      </c>
      <c r="C320" s="126" t="str">
        <f t="shared" si="28"/>
        <v/>
      </c>
      <c r="D320" s="127" t="str">
        <f t="shared" si="29"/>
        <v/>
      </c>
      <c r="E320" s="128" t="str">
        <f t="shared" si="30"/>
        <v/>
      </c>
      <c r="F320" s="128" t="str">
        <f t="shared" si="31"/>
        <v/>
      </c>
      <c r="G320" s="128" t="str">
        <f t="shared" si="32"/>
        <v/>
      </c>
      <c r="H320" s="129" t="str">
        <f t="shared" si="33"/>
        <v/>
      </c>
      <c r="K320" s="90" t="str">
        <f t="shared" si="34"/>
        <v/>
      </c>
    </row>
    <row r="321" spans="1:11">
      <c r="A321" s="77">
        <v>296</v>
      </c>
      <c r="C321" s="126" t="str">
        <f t="shared" si="28"/>
        <v/>
      </c>
      <c r="D321" s="127" t="str">
        <f t="shared" si="29"/>
        <v/>
      </c>
      <c r="E321" s="128" t="str">
        <f t="shared" si="30"/>
        <v/>
      </c>
      <c r="F321" s="128" t="str">
        <f t="shared" si="31"/>
        <v/>
      </c>
      <c r="G321" s="128" t="str">
        <f t="shared" si="32"/>
        <v/>
      </c>
      <c r="H321" s="129" t="str">
        <f t="shared" si="33"/>
        <v/>
      </c>
      <c r="K321" s="90" t="str">
        <f t="shared" si="34"/>
        <v/>
      </c>
    </row>
    <row r="322" spans="1:11">
      <c r="A322" s="77">
        <v>297</v>
      </c>
      <c r="C322" s="126" t="str">
        <f t="shared" si="28"/>
        <v/>
      </c>
      <c r="D322" s="127" t="str">
        <f t="shared" si="29"/>
        <v/>
      </c>
      <c r="E322" s="128" t="str">
        <f t="shared" si="30"/>
        <v/>
      </c>
      <c r="F322" s="128" t="str">
        <f t="shared" si="31"/>
        <v/>
      </c>
      <c r="G322" s="128" t="str">
        <f t="shared" si="32"/>
        <v/>
      </c>
      <c r="H322" s="129" t="str">
        <f t="shared" si="33"/>
        <v/>
      </c>
      <c r="K322" s="90" t="str">
        <f t="shared" si="34"/>
        <v/>
      </c>
    </row>
    <row r="323" spans="1:11">
      <c r="A323" s="77">
        <v>298</v>
      </c>
      <c r="C323" s="126" t="str">
        <f t="shared" si="28"/>
        <v/>
      </c>
      <c r="D323" s="127" t="str">
        <f t="shared" si="29"/>
        <v/>
      </c>
      <c r="E323" s="128" t="str">
        <f t="shared" si="30"/>
        <v/>
      </c>
      <c r="F323" s="128" t="str">
        <f t="shared" si="31"/>
        <v/>
      </c>
      <c r="G323" s="128" t="str">
        <f t="shared" si="32"/>
        <v/>
      </c>
      <c r="H323" s="129" t="str">
        <f t="shared" si="33"/>
        <v/>
      </c>
      <c r="K323" s="90" t="str">
        <f t="shared" si="34"/>
        <v/>
      </c>
    </row>
    <row r="324" spans="1:11">
      <c r="A324" s="77">
        <v>299</v>
      </c>
      <c r="C324" s="126" t="str">
        <f t="shared" si="28"/>
        <v/>
      </c>
      <c r="D324" s="127" t="str">
        <f t="shared" si="29"/>
        <v/>
      </c>
      <c r="E324" s="128" t="str">
        <f t="shared" si="30"/>
        <v/>
      </c>
      <c r="F324" s="128" t="str">
        <f t="shared" si="31"/>
        <v/>
      </c>
      <c r="G324" s="128" t="str">
        <f t="shared" si="32"/>
        <v/>
      </c>
      <c r="H324" s="129" t="str">
        <f t="shared" si="33"/>
        <v/>
      </c>
      <c r="K324" s="90" t="str">
        <f t="shared" si="34"/>
        <v/>
      </c>
    </row>
    <row r="325" spans="1:11">
      <c r="A325" s="77">
        <v>300</v>
      </c>
      <c r="C325" s="126" t="str">
        <f t="shared" si="28"/>
        <v/>
      </c>
      <c r="D325" s="127" t="str">
        <f t="shared" si="29"/>
        <v/>
      </c>
      <c r="E325" s="128" t="str">
        <f t="shared" si="30"/>
        <v/>
      </c>
      <c r="F325" s="128" t="str">
        <f t="shared" si="31"/>
        <v/>
      </c>
      <c r="G325" s="128" t="str">
        <f t="shared" si="32"/>
        <v/>
      </c>
      <c r="H325" s="129" t="str">
        <f t="shared" si="33"/>
        <v/>
      </c>
      <c r="K325" s="90" t="str">
        <f t="shared" si="34"/>
        <v/>
      </c>
    </row>
    <row r="326" spans="1:11">
      <c r="A326" s="77">
        <v>301</v>
      </c>
      <c r="C326" s="126" t="str">
        <f t="shared" si="28"/>
        <v/>
      </c>
      <c r="D326" s="127" t="str">
        <f t="shared" si="29"/>
        <v/>
      </c>
      <c r="E326" s="128" t="str">
        <f t="shared" si="30"/>
        <v/>
      </c>
      <c r="F326" s="128" t="str">
        <f t="shared" si="31"/>
        <v/>
      </c>
      <c r="G326" s="128" t="str">
        <f t="shared" si="32"/>
        <v/>
      </c>
      <c r="H326" s="129" t="str">
        <f t="shared" si="33"/>
        <v/>
      </c>
      <c r="K326" s="90" t="str">
        <f t="shared" si="34"/>
        <v/>
      </c>
    </row>
    <row r="327" spans="1:11">
      <c r="A327" s="77">
        <v>302</v>
      </c>
      <c r="C327" s="126" t="str">
        <f t="shared" si="28"/>
        <v/>
      </c>
      <c r="D327" s="127" t="str">
        <f t="shared" si="29"/>
        <v/>
      </c>
      <c r="E327" s="128" t="str">
        <f t="shared" si="30"/>
        <v/>
      </c>
      <c r="F327" s="128" t="str">
        <f t="shared" si="31"/>
        <v/>
      </c>
      <c r="G327" s="128" t="str">
        <f t="shared" si="32"/>
        <v/>
      </c>
      <c r="H327" s="129" t="str">
        <f t="shared" si="33"/>
        <v/>
      </c>
      <c r="K327" s="90" t="str">
        <f t="shared" si="34"/>
        <v/>
      </c>
    </row>
    <row r="328" spans="1:11">
      <c r="A328" s="77">
        <v>303</v>
      </c>
      <c r="C328" s="126" t="str">
        <f t="shared" si="28"/>
        <v/>
      </c>
      <c r="D328" s="127" t="str">
        <f t="shared" si="29"/>
        <v/>
      </c>
      <c r="E328" s="128" t="str">
        <f t="shared" si="30"/>
        <v/>
      </c>
      <c r="F328" s="128" t="str">
        <f t="shared" si="31"/>
        <v/>
      </c>
      <c r="G328" s="128" t="str">
        <f t="shared" si="32"/>
        <v/>
      </c>
      <c r="H328" s="129" t="str">
        <f t="shared" si="33"/>
        <v/>
      </c>
      <c r="K328" s="90" t="str">
        <f t="shared" si="34"/>
        <v/>
      </c>
    </row>
    <row r="329" spans="1:11">
      <c r="A329" s="77">
        <v>304</v>
      </c>
      <c r="C329" s="126" t="str">
        <f t="shared" si="28"/>
        <v/>
      </c>
      <c r="D329" s="127" t="str">
        <f t="shared" si="29"/>
        <v/>
      </c>
      <c r="E329" s="128" t="str">
        <f t="shared" si="30"/>
        <v/>
      </c>
      <c r="F329" s="128" t="str">
        <f t="shared" si="31"/>
        <v/>
      </c>
      <c r="G329" s="128" t="str">
        <f t="shared" si="32"/>
        <v/>
      </c>
      <c r="H329" s="129" t="str">
        <f t="shared" si="33"/>
        <v/>
      </c>
      <c r="K329" s="90" t="str">
        <f t="shared" si="34"/>
        <v/>
      </c>
    </row>
    <row r="330" spans="1:11">
      <c r="A330" s="77">
        <v>305</v>
      </c>
      <c r="C330" s="126" t="str">
        <f t="shared" si="28"/>
        <v/>
      </c>
      <c r="D330" s="127" t="str">
        <f t="shared" si="29"/>
        <v/>
      </c>
      <c r="E330" s="128" t="str">
        <f t="shared" si="30"/>
        <v/>
      </c>
      <c r="F330" s="128" t="str">
        <f t="shared" si="31"/>
        <v/>
      </c>
      <c r="G330" s="128" t="str">
        <f t="shared" si="32"/>
        <v/>
      </c>
      <c r="H330" s="129" t="str">
        <f t="shared" si="33"/>
        <v/>
      </c>
      <c r="K330" s="90" t="str">
        <f t="shared" si="34"/>
        <v/>
      </c>
    </row>
    <row r="331" spans="1:11">
      <c r="A331" s="77">
        <v>306</v>
      </c>
      <c r="C331" s="126" t="str">
        <f t="shared" si="28"/>
        <v/>
      </c>
      <c r="D331" s="127" t="str">
        <f t="shared" si="29"/>
        <v/>
      </c>
      <c r="E331" s="128" t="str">
        <f t="shared" si="30"/>
        <v/>
      </c>
      <c r="F331" s="128" t="str">
        <f t="shared" si="31"/>
        <v/>
      </c>
      <c r="G331" s="128" t="str">
        <f t="shared" si="32"/>
        <v/>
      </c>
      <c r="H331" s="129" t="str">
        <f t="shared" si="33"/>
        <v/>
      </c>
      <c r="K331" s="90" t="str">
        <f t="shared" si="34"/>
        <v/>
      </c>
    </row>
    <row r="332" spans="1:11">
      <c r="A332" s="77">
        <v>307</v>
      </c>
      <c r="C332" s="126" t="str">
        <f t="shared" si="28"/>
        <v/>
      </c>
      <c r="D332" s="127" t="str">
        <f t="shared" si="29"/>
        <v/>
      </c>
      <c r="E332" s="128" t="str">
        <f t="shared" si="30"/>
        <v/>
      </c>
      <c r="F332" s="128" t="str">
        <f t="shared" si="31"/>
        <v/>
      </c>
      <c r="G332" s="128" t="str">
        <f t="shared" si="32"/>
        <v/>
      </c>
      <c r="H332" s="129" t="str">
        <f t="shared" si="33"/>
        <v/>
      </c>
      <c r="K332" s="90" t="str">
        <f t="shared" si="34"/>
        <v/>
      </c>
    </row>
    <row r="333" spans="1:11">
      <c r="A333" s="77">
        <v>308</v>
      </c>
      <c r="C333" s="126" t="str">
        <f t="shared" si="28"/>
        <v/>
      </c>
      <c r="D333" s="127" t="str">
        <f t="shared" si="29"/>
        <v/>
      </c>
      <c r="E333" s="128" t="str">
        <f t="shared" si="30"/>
        <v/>
      </c>
      <c r="F333" s="128" t="str">
        <f t="shared" si="31"/>
        <v/>
      </c>
      <c r="G333" s="128" t="str">
        <f t="shared" si="32"/>
        <v/>
      </c>
      <c r="H333" s="129" t="str">
        <f t="shared" si="33"/>
        <v/>
      </c>
      <c r="K333" s="90" t="str">
        <f t="shared" si="34"/>
        <v/>
      </c>
    </row>
    <row r="334" spans="1:11">
      <c r="A334" s="77">
        <v>309</v>
      </c>
      <c r="C334" s="126" t="str">
        <f t="shared" si="28"/>
        <v/>
      </c>
      <c r="D334" s="127" t="str">
        <f t="shared" si="29"/>
        <v/>
      </c>
      <c r="E334" s="128" t="str">
        <f t="shared" si="30"/>
        <v/>
      </c>
      <c r="F334" s="128" t="str">
        <f t="shared" si="31"/>
        <v/>
      </c>
      <c r="G334" s="128" t="str">
        <f t="shared" si="32"/>
        <v/>
      </c>
      <c r="H334" s="129" t="str">
        <f t="shared" si="33"/>
        <v/>
      </c>
      <c r="K334" s="90" t="str">
        <f t="shared" si="34"/>
        <v/>
      </c>
    </row>
    <row r="335" spans="1:11">
      <c r="A335" s="77">
        <v>310</v>
      </c>
      <c r="C335" s="126" t="str">
        <f t="shared" si="28"/>
        <v/>
      </c>
      <c r="D335" s="127" t="str">
        <f t="shared" si="29"/>
        <v/>
      </c>
      <c r="E335" s="128" t="str">
        <f t="shared" si="30"/>
        <v/>
      </c>
      <c r="F335" s="128" t="str">
        <f t="shared" si="31"/>
        <v/>
      </c>
      <c r="G335" s="128" t="str">
        <f t="shared" si="32"/>
        <v/>
      </c>
      <c r="H335" s="129" t="str">
        <f t="shared" si="33"/>
        <v/>
      </c>
      <c r="K335" s="90" t="str">
        <f t="shared" si="34"/>
        <v/>
      </c>
    </row>
    <row r="336" spans="1:11">
      <c r="A336" s="77">
        <v>311</v>
      </c>
      <c r="C336" s="126" t="str">
        <f t="shared" si="28"/>
        <v/>
      </c>
      <c r="D336" s="127" t="str">
        <f t="shared" si="29"/>
        <v/>
      </c>
      <c r="E336" s="128" t="str">
        <f t="shared" si="30"/>
        <v/>
      </c>
      <c r="F336" s="128" t="str">
        <f t="shared" si="31"/>
        <v/>
      </c>
      <c r="G336" s="128" t="str">
        <f t="shared" si="32"/>
        <v/>
      </c>
      <c r="H336" s="129" t="str">
        <f t="shared" si="33"/>
        <v/>
      </c>
      <c r="K336" s="90" t="str">
        <f t="shared" si="34"/>
        <v/>
      </c>
    </row>
    <row r="337" spans="1:11">
      <c r="A337" s="77">
        <v>312</v>
      </c>
      <c r="C337" s="126" t="str">
        <f t="shared" si="28"/>
        <v/>
      </c>
      <c r="D337" s="127" t="str">
        <f t="shared" si="29"/>
        <v/>
      </c>
      <c r="E337" s="128" t="str">
        <f t="shared" si="30"/>
        <v/>
      </c>
      <c r="F337" s="128" t="str">
        <f t="shared" si="31"/>
        <v/>
      </c>
      <c r="G337" s="128" t="str">
        <f t="shared" si="32"/>
        <v/>
      </c>
      <c r="H337" s="129" t="str">
        <f t="shared" si="33"/>
        <v/>
      </c>
      <c r="K337" s="90" t="str">
        <f t="shared" si="34"/>
        <v/>
      </c>
    </row>
    <row r="338" spans="1:11">
      <c r="A338" s="77">
        <v>313</v>
      </c>
      <c r="C338" s="126" t="str">
        <f t="shared" si="28"/>
        <v/>
      </c>
      <c r="D338" s="127" t="str">
        <f t="shared" si="29"/>
        <v/>
      </c>
      <c r="E338" s="128" t="str">
        <f t="shared" si="30"/>
        <v/>
      </c>
      <c r="F338" s="128" t="str">
        <f t="shared" si="31"/>
        <v/>
      </c>
      <c r="G338" s="128" t="str">
        <f t="shared" si="32"/>
        <v/>
      </c>
      <c r="H338" s="129" t="str">
        <f t="shared" si="33"/>
        <v/>
      </c>
      <c r="K338" s="90" t="str">
        <f t="shared" si="34"/>
        <v/>
      </c>
    </row>
    <row r="339" spans="1:11">
      <c r="A339" s="77">
        <v>314</v>
      </c>
      <c r="C339" s="126" t="str">
        <f t="shared" si="28"/>
        <v/>
      </c>
      <c r="D339" s="127" t="str">
        <f t="shared" si="29"/>
        <v/>
      </c>
      <c r="E339" s="128" t="str">
        <f t="shared" si="30"/>
        <v/>
      </c>
      <c r="F339" s="128" t="str">
        <f t="shared" si="31"/>
        <v/>
      </c>
      <c r="G339" s="128" t="str">
        <f t="shared" si="32"/>
        <v/>
      </c>
      <c r="H339" s="129" t="str">
        <f t="shared" si="33"/>
        <v/>
      </c>
      <c r="K339" s="90" t="str">
        <f t="shared" si="34"/>
        <v/>
      </c>
    </row>
    <row r="340" spans="1:11">
      <c r="A340" s="77">
        <v>315</v>
      </c>
      <c r="C340" s="126" t="str">
        <f t="shared" si="28"/>
        <v/>
      </c>
      <c r="D340" s="127" t="str">
        <f t="shared" si="29"/>
        <v/>
      </c>
      <c r="E340" s="128" t="str">
        <f t="shared" si="30"/>
        <v/>
      </c>
      <c r="F340" s="128" t="str">
        <f t="shared" si="31"/>
        <v/>
      </c>
      <c r="G340" s="128" t="str">
        <f t="shared" si="32"/>
        <v/>
      </c>
      <c r="H340" s="129" t="str">
        <f t="shared" si="33"/>
        <v/>
      </c>
      <c r="K340" s="90" t="str">
        <f t="shared" si="34"/>
        <v/>
      </c>
    </row>
    <row r="341" spans="1:11">
      <c r="A341" s="77">
        <v>316</v>
      </c>
      <c r="C341" s="126" t="str">
        <f t="shared" si="28"/>
        <v/>
      </c>
      <c r="D341" s="127" t="str">
        <f t="shared" si="29"/>
        <v/>
      </c>
      <c r="E341" s="128" t="str">
        <f t="shared" si="30"/>
        <v/>
      </c>
      <c r="F341" s="128" t="str">
        <f t="shared" si="31"/>
        <v/>
      </c>
      <c r="G341" s="128" t="str">
        <f t="shared" si="32"/>
        <v/>
      </c>
      <c r="H341" s="129" t="str">
        <f t="shared" si="33"/>
        <v/>
      </c>
      <c r="K341" s="90" t="str">
        <f t="shared" si="34"/>
        <v/>
      </c>
    </row>
    <row r="342" spans="1:11">
      <c r="A342" s="77">
        <v>317</v>
      </c>
      <c r="C342" s="126" t="str">
        <f t="shared" si="28"/>
        <v/>
      </c>
      <c r="D342" s="127" t="str">
        <f t="shared" si="29"/>
        <v/>
      </c>
      <c r="E342" s="128" t="str">
        <f t="shared" si="30"/>
        <v/>
      </c>
      <c r="F342" s="128" t="str">
        <f t="shared" si="31"/>
        <v/>
      </c>
      <c r="G342" s="128" t="str">
        <f t="shared" si="32"/>
        <v/>
      </c>
      <c r="H342" s="129" t="str">
        <f t="shared" si="33"/>
        <v/>
      </c>
      <c r="K342" s="90" t="str">
        <f t="shared" si="34"/>
        <v/>
      </c>
    </row>
    <row r="343" spans="1:11">
      <c r="A343" s="77">
        <v>318</v>
      </c>
      <c r="C343" s="126" t="str">
        <f t="shared" si="28"/>
        <v/>
      </c>
      <c r="D343" s="127" t="str">
        <f t="shared" si="29"/>
        <v/>
      </c>
      <c r="E343" s="128" t="str">
        <f t="shared" si="30"/>
        <v/>
      </c>
      <c r="F343" s="128" t="str">
        <f t="shared" si="31"/>
        <v/>
      </c>
      <c r="G343" s="128" t="str">
        <f t="shared" si="32"/>
        <v/>
      </c>
      <c r="H343" s="129" t="str">
        <f t="shared" si="33"/>
        <v/>
      </c>
      <c r="K343" s="90" t="str">
        <f t="shared" si="34"/>
        <v/>
      </c>
    </row>
    <row r="344" spans="1:11">
      <c r="A344" s="77">
        <v>319</v>
      </c>
      <c r="C344" s="126" t="str">
        <f t="shared" si="28"/>
        <v/>
      </c>
      <c r="D344" s="127" t="str">
        <f t="shared" si="29"/>
        <v/>
      </c>
      <c r="E344" s="128" t="str">
        <f t="shared" si="30"/>
        <v/>
      </c>
      <c r="F344" s="128" t="str">
        <f t="shared" si="31"/>
        <v/>
      </c>
      <c r="G344" s="128" t="str">
        <f t="shared" si="32"/>
        <v/>
      </c>
      <c r="H344" s="129" t="str">
        <f t="shared" si="33"/>
        <v/>
      </c>
      <c r="K344" s="90" t="str">
        <f t="shared" si="34"/>
        <v/>
      </c>
    </row>
    <row r="345" spans="1:11">
      <c r="A345" s="77">
        <v>320</v>
      </c>
      <c r="C345" s="126" t="str">
        <f t="shared" ref="C345:C408" si="35">IF(E$11*E$15&lt;A345,"",A345)</f>
        <v/>
      </c>
      <c r="D345" s="127" t="str">
        <f t="shared" si="29"/>
        <v/>
      </c>
      <c r="E345" s="128" t="str">
        <f t="shared" si="30"/>
        <v/>
      </c>
      <c r="F345" s="128" t="str">
        <f t="shared" si="31"/>
        <v/>
      </c>
      <c r="G345" s="128" t="str">
        <f t="shared" si="32"/>
        <v/>
      </c>
      <c r="H345" s="129" t="str">
        <f t="shared" si="33"/>
        <v/>
      </c>
      <c r="K345" s="90" t="str">
        <f t="shared" si="34"/>
        <v/>
      </c>
    </row>
    <row r="346" spans="1:11">
      <c r="A346" s="77">
        <v>321</v>
      </c>
      <c r="C346" s="126" t="str">
        <f t="shared" si="35"/>
        <v/>
      </c>
      <c r="D346" s="127" t="str">
        <f t="shared" ref="D346:D409" si="36">IF(C346&lt;&gt;"",IF(E$17=1,(H$25*E$13/E$15)/(1-(1+(E$13/E$15))^(-E$11*E$15)),IF(OR(E$17=2,E$17=3),E346+F346,"")),"")</f>
        <v/>
      </c>
      <c r="E346" s="128" t="str">
        <f t="shared" ref="E346:E409" si="37">IF(C346&lt;&gt;"",H345*E$13/E$15,"")</f>
        <v/>
      </c>
      <c r="F346" s="128" t="str">
        <f t="shared" ref="F346:F409" si="38">IF(C346&lt;&gt;"",IF(E$17=1,D346-E346,IF(E$17=2,H$25/(E$11*E$15),IF(E$17=3,IF(E$11*E$15=C346,H$25,0),""))),"")</f>
        <v/>
      </c>
      <c r="G346" s="128" t="str">
        <f t="shared" ref="G346:G409" si="39">IF(C346&lt;&gt;"",G345+F346,"")</f>
        <v/>
      </c>
      <c r="H346" s="129" t="str">
        <f t="shared" ref="H346:H409" si="40">IF(C346&lt;&gt;"",H345-F346,"")</f>
        <v/>
      </c>
      <c r="K346" s="90" t="str">
        <f t="shared" ref="K346:K409" si="41">+D346</f>
        <v/>
      </c>
    </row>
    <row r="347" spans="1:11">
      <c r="A347" s="77">
        <v>322</v>
      </c>
      <c r="C347" s="126" t="str">
        <f t="shared" si="35"/>
        <v/>
      </c>
      <c r="D347" s="127" t="str">
        <f t="shared" si="36"/>
        <v/>
      </c>
      <c r="E347" s="128" t="str">
        <f t="shared" si="37"/>
        <v/>
      </c>
      <c r="F347" s="128" t="str">
        <f t="shared" si="38"/>
        <v/>
      </c>
      <c r="G347" s="128" t="str">
        <f t="shared" si="39"/>
        <v/>
      </c>
      <c r="H347" s="129" t="str">
        <f t="shared" si="40"/>
        <v/>
      </c>
      <c r="K347" s="90" t="str">
        <f t="shared" si="41"/>
        <v/>
      </c>
    </row>
    <row r="348" spans="1:11">
      <c r="A348" s="77">
        <v>323</v>
      </c>
      <c r="C348" s="126" t="str">
        <f t="shared" si="35"/>
        <v/>
      </c>
      <c r="D348" s="127" t="str">
        <f t="shared" si="36"/>
        <v/>
      </c>
      <c r="E348" s="128" t="str">
        <f t="shared" si="37"/>
        <v/>
      </c>
      <c r="F348" s="128" t="str">
        <f t="shared" si="38"/>
        <v/>
      </c>
      <c r="G348" s="128" t="str">
        <f t="shared" si="39"/>
        <v/>
      </c>
      <c r="H348" s="129" t="str">
        <f t="shared" si="40"/>
        <v/>
      </c>
      <c r="K348" s="90" t="str">
        <f t="shared" si="41"/>
        <v/>
      </c>
    </row>
    <row r="349" spans="1:11">
      <c r="A349" s="77">
        <v>324</v>
      </c>
      <c r="C349" s="126" t="str">
        <f t="shared" si="35"/>
        <v/>
      </c>
      <c r="D349" s="127" t="str">
        <f t="shared" si="36"/>
        <v/>
      </c>
      <c r="E349" s="128" t="str">
        <f t="shared" si="37"/>
        <v/>
      </c>
      <c r="F349" s="128" t="str">
        <f t="shared" si="38"/>
        <v/>
      </c>
      <c r="G349" s="128" t="str">
        <f t="shared" si="39"/>
        <v/>
      </c>
      <c r="H349" s="129" t="str">
        <f t="shared" si="40"/>
        <v/>
      </c>
      <c r="K349" s="90" t="str">
        <f t="shared" si="41"/>
        <v/>
      </c>
    </row>
    <row r="350" spans="1:11">
      <c r="A350" s="77">
        <v>325</v>
      </c>
      <c r="C350" s="126" t="str">
        <f t="shared" si="35"/>
        <v/>
      </c>
      <c r="D350" s="127" t="str">
        <f t="shared" si="36"/>
        <v/>
      </c>
      <c r="E350" s="128" t="str">
        <f t="shared" si="37"/>
        <v/>
      </c>
      <c r="F350" s="128" t="str">
        <f t="shared" si="38"/>
        <v/>
      </c>
      <c r="G350" s="128" t="str">
        <f t="shared" si="39"/>
        <v/>
      </c>
      <c r="H350" s="129" t="str">
        <f t="shared" si="40"/>
        <v/>
      </c>
      <c r="K350" s="90" t="str">
        <f t="shared" si="41"/>
        <v/>
      </c>
    </row>
    <row r="351" spans="1:11">
      <c r="A351" s="77">
        <v>326</v>
      </c>
      <c r="C351" s="126" t="str">
        <f t="shared" si="35"/>
        <v/>
      </c>
      <c r="D351" s="127" t="str">
        <f t="shared" si="36"/>
        <v/>
      </c>
      <c r="E351" s="128" t="str">
        <f t="shared" si="37"/>
        <v/>
      </c>
      <c r="F351" s="128" t="str">
        <f t="shared" si="38"/>
        <v/>
      </c>
      <c r="G351" s="128" t="str">
        <f t="shared" si="39"/>
        <v/>
      </c>
      <c r="H351" s="129" t="str">
        <f t="shared" si="40"/>
        <v/>
      </c>
      <c r="K351" s="90" t="str">
        <f t="shared" si="41"/>
        <v/>
      </c>
    </row>
    <row r="352" spans="1:11">
      <c r="A352" s="77">
        <v>327</v>
      </c>
      <c r="C352" s="126" t="str">
        <f t="shared" si="35"/>
        <v/>
      </c>
      <c r="D352" s="127" t="str">
        <f t="shared" si="36"/>
        <v/>
      </c>
      <c r="E352" s="128" t="str">
        <f t="shared" si="37"/>
        <v/>
      </c>
      <c r="F352" s="128" t="str">
        <f t="shared" si="38"/>
        <v/>
      </c>
      <c r="G352" s="128" t="str">
        <f t="shared" si="39"/>
        <v/>
      </c>
      <c r="H352" s="129" t="str">
        <f t="shared" si="40"/>
        <v/>
      </c>
      <c r="K352" s="90" t="str">
        <f t="shared" si="41"/>
        <v/>
      </c>
    </row>
    <row r="353" spans="1:11">
      <c r="A353" s="77">
        <v>328</v>
      </c>
      <c r="C353" s="126" t="str">
        <f t="shared" si="35"/>
        <v/>
      </c>
      <c r="D353" s="127" t="str">
        <f t="shared" si="36"/>
        <v/>
      </c>
      <c r="E353" s="128" t="str">
        <f t="shared" si="37"/>
        <v/>
      </c>
      <c r="F353" s="128" t="str">
        <f t="shared" si="38"/>
        <v/>
      </c>
      <c r="G353" s="128" t="str">
        <f t="shared" si="39"/>
        <v/>
      </c>
      <c r="H353" s="129" t="str">
        <f t="shared" si="40"/>
        <v/>
      </c>
      <c r="K353" s="90" t="str">
        <f t="shared" si="41"/>
        <v/>
      </c>
    </row>
    <row r="354" spans="1:11">
      <c r="A354" s="77">
        <v>329</v>
      </c>
      <c r="C354" s="126" t="str">
        <f t="shared" si="35"/>
        <v/>
      </c>
      <c r="D354" s="127" t="str">
        <f t="shared" si="36"/>
        <v/>
      </c>
      <c r="E354" s="128" t="str">
        <f t="shared" si="37"/>
        <v/>
      </c>
      <c r="F354" s="128" t="str">
        <f t="shared" si="38"/>
        <v/>
      </c>
      <c r="G354" s="128" t="str">
        <f t="shared" si="39"/>
        <v/>
      </c>
      <c r="H354" s="129" t="str">
        <f t="shared" si="40"/>
        <v/>
      </c>
      <c r="K354" s="90" t="str">
        <f t="shared" si="41"/>
        <v/>
      </c>
    </row>
    <row r="355" spans="1:11">
      <c r="A355" s="77">
        <v>330</v>
      </c>
      <c r="C355" s="126" t="str">
        <f t="shared" si="35"/>
        <v/>
      </c>
      <c r="D355" s="127" t="str">
        <f t="shared" si="36"/>
        <v/>
      </c>
      <c r="E355" s="128" t="str">
        <f t="shared" si="37"/>
        <v/>
      </c>
      <c r="F355" s="128" t="str">
        <f t="shared" si="38"/>
        <v/>
      </c>
      <c r="G355" s="128" t="str">
        <f t="shared" si="39"/>
        <v/>
      </c>
      <c r="H355" s="129" t="str">
        <f t="shared" si="40"/>
        <v/>
      </c>
      <c r="K355" s="90" t="str">
        <f t="shared" si="41"/>
        <v/>
      </c>
    </row>
    <row r="356" spans="1:11">
      <c r="A356" s="77">
        <v>331</v>
      </c>
      <c r="C356" s="126" t="str">
        <f t="shared" si="35"/>
        <v/>
      </c>
      <c r="D356" s="127" t="str">
        <f t="shared" si="36"/>
        <v/>
      </c>
      <c r="E356" s="128" t="str">
        <f t="shared" si="37"/>
        <v/>
      </c>
      <c r="F356" s="128" t="str">
        <f t="shared" si="38"/>
        <v/>
      </c>
      <c r="G356" s="128" t="str">
        <f t="shared" si="39"/>
        <v/>
      </c>
      <c r="H356" s="129" t="str">
        <f t="shared" si="40"/>
        <v/>
      </c>
      <c r="K356" s="90" t="str">
        <f t="shared" si="41"/>
        <v/>
      </c>
    </row>
    <row r="357" spans="1:11">
      <c r="A357" s="77">
        <v>332</v>
      </c>
      <c r="C357" s="126" t="str">
        <f t="shared" si="35"/>
        <v/>
      </c>
      <c r="D357" s="127" t="str">
        <f t="shared" si="36"/>
        <v/>
      </c>
      <c r="E357" s="128" t="str">
        <f t="shared" si="37"/>
        <v/>
      </c>
      <c r="F357" s="128" t="str">
        <f t="shared" si="38"/>
        <v/>
      </c>
      <c r="G357" s="128" t="str">
        <f t="shared" si="39"/>
        <v/>
      </c>
      <c r="H357" s="129" t="str">
        <f t="shared" si="40"/>
        <v/>
      </c>
      <c r="K357" s="90" t="str">
        <f t="shared" si="41"/>
        <v/>
      </c>
    </row>
    <row r="358" spans="1:11">
      <c r="A358" s="77">
        <v>333</v>
      </c>
      <c r="C358" s="126" t="str">
        <f t="shared" si="35"/>
        <v/>
      </c>
      <c r="D358" s="127" t="str">
        <f t="shared" si="36"/>
        <v/>
      </c>
      <c r="E358" s="128" t="str">
        <f t="shared" si="37"/>
        <v/>
      </c>
      <c r="F358" s="128" t="str">
        <f t="shared" si="38"/>
        <v/>
      </c>
      <c r="G358" s="128" t="str">
        <f t="shared" si="39"/>
        <v/>
      </c>
      <c r="H358" s="129" t="str">
        <f t="shared" si="40"/>
        <v/>
      </c>
      <c r="K358" s="90" t="str">
        <f t="shared" si="41"/>
        <v/>
      </c>
    </row>
    <row r="359" spans="1:11">
      <c r="A359" s="77">
        <v>334</v>
      </c>
      <c r="C359" s="126" t="str">
        <f t="shared" si="35"/>
        <v/>
      </c>
      <c r="D359" s="127" t="str">
        <f t="shared" si="36"/>
        <v/>
      </c>
      <c r="E359" s="128" t="str">
        <f t="shared" si="37"/>
        <v/>
      </c>
      <c r="F359" s="128" t="str">
        <f t="shared" si="38"/>
        <v/>
      </c>
      <c r="G359" s="128" t="str">
        <f t="shared" si="39"/>
        <v/>
      </c>
      <c r="H359" s="129" t="str">
        <f t="shared" si="40"/>
        <v/>
      </c>
      <c r="K359" s="90" t="str">
        <f t="shared" si="41"/>
        <v/>
      </c>
    </row>
    <row r="360" spans="1:11">
      <c r="A360" s="77">
        <v>335</v>
      </c>
      <c r="C360" s="126" t="str">
        <f t="shared" si="35"/>
        <v/>
      </c>
      <c r="D360" s="127" t="str">
        <f t="shared" si="36"/>
        <v/>
      </c>
      <c r="E360" s="128" t="str">
        <f t="shared" si="37"/>
        <v/>
      </c>
      <c r="F360" s="128" t="str">
        <f t="shared" si="38"/>
        <v/>
      </c>
      <c r="G360" s="128" t="str">
        <f t="shared" si="39"/>
        <v/>
      </c>
      <c r="H360" s="129" t="str">
        <f t="shared" si="40"/>
        <v/>
      </c>
      <c r="K360" s="90" t="str">
        <f t="shared" si="41"/>
        <v/>
      </c>
    </row>
    <row r="361" spans="1:11">
      <c r="A361" s="77">
        <v>336</v>
      </c>
      <c r="C361" s="126" t="str">
        <f t="shared" si="35"/>
        <v/>
      </c>
      <c r="D361" s="127" t="str">
        <f t="shared" si="36"/>
        <v/>
      </c>
      <c r="E361" s="128" t="str">
        <f t="shared" si="37"/>
        <v/>
      </c>
      <c r="F361" s="128" t="str">
        <f t="shared" si="38"/>
        <v/>
      </c>
      <c r="G361" s="128" t="str">
        <f t="shared" si="39"/>
        <v/>
      </c>
      <c r="H361" s="129" t="str">
        <f t="shared" si="40"/>
        <v/>
      </c>
      <c r="K361" s="90" t="str">
        <f t="shared" si="41"/>
        <v/>
      </c>
    </row>
    <row r="362" spans="1:11">
      <c r="A362" s="77">
        <v>337</v>
      </c>
      <c r="C362" s="126" t="str">
        <f t="shared" si="35"/>
        <v/>
      </c>
      <c r="D362" s="127" t="str">
        <f t="shared" si="36"/>
        <v/>
      </c>
      <c r="E362" s="128" t="str">
        <f t="shared" si="37"/>
        <v/>
      </c>
      <c r="F362" s="128" t="str">
        <f t="shared" si="38"/>
        <v/>
      </c>
      <c r="G362" s="128" t="str">
        <f t="shared" si="39"/>
        <v/>
      </c>
      <c r="H362" s="129" t="str">
        <f t="shared" si="40"/>
        <v/>
      </c>
      <c r="K362" s="90" t="str">
        <f t="shared" si="41"/>
        <v/>
      </c>
    </row>
    <row r="363" spans="1:11">
      <c r="A363" s="77">
        <v>338</v>
      </c>
      <c r="C363" s="126" t="str">
        <f t="shared" si="35"/>
        <v/>
      </c>
      <c r="D363" s="127" t="str">
        <f t="shared" si="36"/>
        <v/>
      </c>
      <c r="E363" s="128" t="str">
        <f t="shared" si="37"/>
        <v/>
      </c>
      <c r="F363" s="128" t="str">
        <f t="shared" si="38"/>
        <v/>
      </c>
      <c r="G363" s="128" t="str">
        <f t="shared" si="39"/>
        <v/>
      </c>
      <c r="H363" s="129" t="str">
        <f t="shared" si="40"/>
        <v/>
      </c>
      <c r="K363" s="90" t="str">
        <f t="shared" si="41"/>
        <v/>
      </c>
    </row>
    <row r="364" spans="1:11">
      <c r="A364" s="77">
        <v>339</v>
      </c>
      <c r="C364" s="126" t="str">
        <f t="shared" si="35"/>
        <v/>
      </c>
      <c r="D364" s="127" t="str">
        <f t="shared" si="36"/>
        <v/>
      </c>
      <c r="E364" s="128" t="str">
        <f t="shared" si="37"/>
        <v/>
      </c>
      <c r="F364" s="128" t="str">
        <f t="shared" si="38"/>
        <v/>
      </c>
      <c r="G364" s="128" t="str">
        <f t="shared" si="39"/>
        <v/>
      </c>
      <c r="H364" s="129" t="str">
        <f t="shared" si="40"/>
        <v/>
      </c>
      <c r="K364" s="90" t="str">
        <f t="shared" si="41"/>
        <v/>
      </c>
    </row>
    <row r="365" spans="1:11">
      <c r="A365" s="77">
        <v>340</v>
      </c>
      <c r="C365" s="126" t="str">
        <f t="shared" si="35"/>
        <v/>
      </c>
      <c r="D365" s="127" t="str">
        <f t="shared" si="36"/>
        <v/>
      </c>
      <c r="E365" s="128" t="str">
        <f t="shared" si="37"/>
        <v/>
      </c>
      <c r="F365" s="128" t="str">
        <f t="shared" si="38"/>
        <v/>
      </c>
      <c r="G365" s="128" t="str">
        <f t="shared" si="39"/>
        <v/>
      </c>
      <c r="H365" s="129" t="str">
        <f t="shared" si="40"/>
        <v/>
      </c>
      <c r="K365" s="90" t="str">
        <f t="shared" si="41"/>
        <v/>
      </c>
    </row>
    <row r="366" spans="1:11">
      <c r="A366" s="77">
        <v>341</v>
      </c>
      <c r="C366" s="126" t="str">
        <f t="shared" si="35"/>
        <v/>
      </c>
      <c r="D366" s="127" t="str">
        <f t="shared" si="36"/>
        <v/>
      </c>
      <c r="E366" s="128" t="str">
        <f t="shared" si="37"/>
        <v/>
      </c>
      <c r="F366" s="128" t="str">
        <f t="shared" si="38"/>
        <v/>
      </c>
      <c r="G366" s="128" t="str">
        <f t="shared" si="39"/>
        <v/>
      </c>
      <c r="H366" s="129" t="str">
        <f t="shared" si="40"/>
        <v/>
      </c>
      <c r="K366" s="90" t="str">
        <f t="shared" si="41"/>
        <v/>
      </c>
    </row>
    <row r="367" spans="1:11">
      <c r="A367" s="77">
        <v>342</v>
      </c>
      <c r="C367" s="126" t="str">
        <f t="shared" si="35"/>
        <v/>
      </c>
      <c r="D367" s="127" t="str">
        <f t="shared" si="36"/>
        <v/>
      </c>
      <c r="E367" s="128" t="str">
        <f t="shared" si="37"/>
        <v/>
      </c>
      <c r="F367" s="128" t="str">
        <f t="shared" si="38"/>
        <v/>
      </c>
      <c r="G367" s="128" t="str">
        <f t="shared" si="39"/>
        <v/>
      </c>
      <c r="H367" s="129" t="str">
        <f t="shared" si="40"/>
        <v/>
      </c>
      <c r="K367" s="90" t="str">
        <f t="shared" si="41"/>
        <v/>
      </c>
    </row>
    <row r="368" spans="1:11">
      <c r="A368" s="77">
        <v>343</v>
      </c>
      <c r="C368" s="126" t="str">
        <f t="shared" si="35"/>
        <v/>
      </c>
      <c r="D368" s="127" t="str">
        <f t="shared" si="36"/>
        <v/>
      </c>
      <c r="E368" s="128" t="str">
        <f t="shared" si="37"/>
        <v/>
      </c>
      <c r="F368" s="128" t="str">
        <f t="shared" si="38"/>
        <v/>
      </c>
      <c r="G368" s="128" t="str">
        <f t="shared" si="39"/>
        <v/>
      </c>
      <c r="H368" s="129" t="str">
        <f t="shared" si="40"/>
        <v/>
      </c>
      <c r="K368" s="90" t="str">
        <f t="shared" si="41"/>
        <v/>
      </c>
    </row>
    <row r="369" spans="1:11">
      <c r="A369" s="77">
        <v>344</v>
      </c>
      <c r="C369" s="126" t="str">
        <f t="shared" si="35"/>
        <v/>
      </c>
      <c r="D369" s="127" t="str">
        <f t="shared" si="36"/>
        <v/>
      </c>
      <c r="E369" s="128" t="str">
        <f t="shared" si="37"/>
        <v/>
      </c>
      <c r="F369" s="128" t="str">
        <f t="shared" si="38"/>
        <v/>
      </c>
      <c r="G369" s="128" t="str">
        <f t="shared" si="39"/>
        <v/>
      </c>
      <c r="H369" s="129" t="str">
        <f t="shared" si="40"/>
        <v/>
      </c>
      <c r="K369" s="90" t="str">
        <f t="shared" si="41"/>
        <v/>
      </c>
    </row>
    <row r="370" spans="1:11">
      <c r="A370" s="77">
        <v>345</v>
      </c>
      <c r="C370" s="126" t="str">
        <f t="shared" si="35"/>
        <v/>
      </c>
      <c r="D370" s="127" t="str">
        <f t="shared" si="36"/>
        <v/>
      </c>
      <c r="E370" s="128" t="str">
        <f t="shared" si="37"/>
        <v/>
      </c>
      <c r="F370" s="128" t="str">
        <f t="shared" si="38"/>
        <v/>
      </c>
      <c r="G370" s="128" t="str">
        <f t="shared" si="39"/>
        <v/>
      </c>
      <c r="H370" s="129" t="str">
        <f t="shared" si="40"/>
        <v/>
      </c>
      <c r="K370" s="90" t="str">
        <f t="shared" si="41"/>
        <v/>
      </c>
    </row>
    <row r="371" spans="1:11">
      <c r="A371" s="77">
        <v>346</v>
      </c>
      <c r="C371" s="126" t="str">
        <f t="shared" si="35"/>
        <v/>
      </c>
      <c r="D371" s="127" t="str">
        <f t="shared" si="36"/>
        <v/>
      </c>
      <c r="E371" s="128" t="str">
        <f t="shared" si="37"/>
        <v/>
      </c>
      <c r="F371" s="128" t="str">
        <f t="shared" si="38"/>
        <v/>
      </c>
      <c r="G371" s="128" t="str">
        <f t="shared" si="39"/>
        <v/>
      </c>
      <c r="H371" s="129" t="str">
        <f t="shared" si="40"/>
        <v/>
      </c>
      <c r="K371" s="90" t="str">
        <f t="shared" si="41"/>
        <v/>
      </c>
    </row>
    <row r="372" spans="1:11">
      <c r="A372" s="77">
        <v>347</v>
      </c>
      <c r="C372" s="126" t="str">
        <f t="shared" si="35"/>
        <v/>
      </c>
      <c r="D372" s="127" t="str">
        <f t="shared" si="36"/>
        <v/>
      </c>
      <c r="E372" s="128" t="str">
        <f t="shared" si="37"/>
        <v/>
      </c>
      <c r="F372" s="128" t="str">
        <f t="shared" si="38"/>
        <v/>
      </c>
      <c r="G372" s="128" t="str">
        <f t="shared" si="39"/>
        <v/>
      </c>
      <c r="H372" s="129" t="str">
        <f t="shared" si="40"/>
        <v/>
      </c>
      <c r="K372" s="90" t="str">
        <f t="shared" si="41"/>
        <v/>
      </c>
    </row>
    <row r="373" spans="1:11">
      <c r="A373" s="77">
        <v>348</v>
      </c>
      <c r="C373" s="126" t="str">
        <f t="shared" si="35"/>
        <v/>
      </c>
      <c r="D373" s="127" t="str">
        <f t="shared" si="36"/>
        <v/>
      </c>
      <c r="E373" s="128" t="str">
        <f t="shared" si="37"/>
        <v/>
      </c>
      <c r="F373" s="128" t="str">
        <f t="shared" si="38"/>
        <v/>
      </c>
      <c r="G373" s="128" t="str">
        <f t="shared" si="39"/>
        <v/>
      </c>
      <c r="H373" s="129" t="str">
        <f t="shared" si="40"/>
        <v/>
      </c>
      <c r="K373" s="90" t="str">
        <f t="shared" si="41"/>
        <v/>
      </c>
    </row>
    <row r="374" spans="1:11">
      <c r="A374" s="77">
        <v>349</v>
      </c>
      <c r="C374" s="126" t="str">
        <f t="shared" si="35"/>
        <v/>
      </c>
      <c r="D374" s="127" t="str">
        <f t="shared" si="36"/>
        <v/>
      </c>
      <c r="E374" s="128" t="str">
        <f t="shared" si="37"/>
        <v/>
      </c>
      <c r="F374" s="128" t="str">
        <f t="shared" si="38"/>
        <v/>
      </c>
      <c r="G374" s="128" t="str">
        <f t="shared" si="39"/>
        <v/>
      </c>
      <c r="H374" s="129" t="str">
        <f t="shared" si="40"/>
        <v/>
      </c>
      <c r="K374" s="90" t="str">
        <f t="shared" si="41"/>
        <v/>
      </c>
    </row>
    <row r="375" spans="1:11">
      <c r="A375" s="77">
        <v>350</v>
      </c>
      <c r="C375" s="126" t="str">
        <f t="shared" si="35"/>
        <v/>
      </c>
      <c r="D375" s="127" t="str">
        <f t="shared" si="36"/>
        <v/>
      </c>
      <c r="E375" s="128" t="str">
        <f t="shared" si="37"/>
        <v/>
      </c>
      <c r="F375" s="128" t="str">
        <f t="shared" si="38"/>
        <v/>
      </c>
      <c r="G375" s="128" t="str">
        <f t="shared" si="39"/>
        <v/>
      </c>
      <c r="H375" s="129" t="str">
        <f t="shared" si="40"/>
        <v/>
      </c>
      <c r="K375" s="90" t="str">
        <f t="shared" si="41"/>
        <v/>
      </c>
    </row>
    <row r="376" spans="1:11">
      <c r="A376" s="77">
        <v>351</v>
      </c>
      <c r="C376" s="126" t="str">
        <f t="shared" si="35"/>
        <v/>
      </c>
      <c r="D376" s="127" t="str">
        <f t="shared" si="36"/>
        <v/>
      </c>
      <c r="E376" s="128" t="str">
        <f t="shared" si="37"/>
        <v/>
      </c>
      <c r="F376" s="128" t="str">
        <f t="shared" si="38"/>
        <v/>
      </c>
      <c r="G376" s="128" t="str">
        <f t="shared" si="39"/>
        <v/>
      </c>
      <c r="H376" s="129" t="str">
        <f t="shared" si="40"/>
        <v/>
      </c>
      <c r="K376" s="90" t="str">
        <f t="shared" si="41"/>
        <v/>
      </c>
    </row>
    <row r="377" spans="1:11">
      <c r="A377" s="77">
        <v>352</v>
      </c>
      <c r="C377" s="126" t="str">
        <f t="shared" si="35"/>
        <v/>
      </c>
      <c r="D377" s="127" t="str">
        <f t="shared" si="36"/>
        <v/>
      </c>
      <c r="E377" s="128" t="str">
        <f t="shared" si="37"/>
        <v/>
      </c>
      <c r="F377" s="128" t="str">
        <f t="shared" si="38"/>
        <v/>
      </c>
      <c r="G377" s="128" t="str">
        <f t="shared" si="39"/>
        <v/>
      </c>
      <c r="H377" s="129" t="str">
        <f t="shared" si="40"/>
        <v/>
      </c>
      <c r="K377" s="90" t="str">
        <f t="shared" si="41"/>
        <v/>
      </c>
    </row>
    <row r="378" spans="1:11">
      <c r="A378" s="77">
        <v>353</v>
      </c>
      <c r="C378" s="126" t="str">
        <f t="shared" si="35"/>
        <v/>
      </c>
      <c r="D378" s="127" t="str">
        <f t="shared" si="36"/>
        <v/>
      </c>
      <c r="E378" s="128" t="str">
        <f t="shared" si="37"/>
        <v/>
      </c>
      <c r="F378" s="128" t="str">
        <f t="shared" si="38"/>
        <v/>
      </c>
      <c r="G378" s="128" t="str">
        <f t="shared" si="39"/>
        <v/>
      </c>
      <c r="H378" s="129" t="str">
        <f t="shared" si="40"/>
        <v/>
      </c>
      <c r="K378" s="90" t="str">
        <f t="shared" si="41"/>
        <v/>
      </c>
    </row>
    <row r="379" spans="1:11">
      <c r="A379" s="77">
        <v>354</v>
      </c>
      <c r="C379" s="126" t="str">
        <f t="shared" si="35"/>
        <v/>
      </c>
      <c r="D379" s="127" t="str">
        <f t="shared" si="36"/>
        <v/>
      </c>
      <c r="E379" s="128" t="str">
        <f t="shared" si="37"/>
        <v/>
      </c>
      <c r="F379" s="128" t="str">
        <f t="shared" si="38"/>
        <v/>
      </c>
      <c r="G379" s="128" t="str">
        <f t="shared" si="39"/>
        <v/>
      </c>
      <c r="H379" s="129" t="str">
        <f t="shared" si="40"/>
        <v/>
      </c>
      <c r="K379" s="90" t="str">
        <f t="shared" si="41"/>
        <v/>
      </c>
    </row>
    <row r="380" spans="1:11">
      <c r="A380" s="77">
        <v>355</v>
      </c>
      <c r="C380" s="126" t="str">
        <f t="shared" si="35"/>
        <v/>
      </c>
      <c r="D380" s="127" t="str">
        <f t="shared" si="36"/>
        <v/>
      </c>
      <c r="E380" s="128" t="str">
        <f t="shared" si="37"/>
        <v/>
      </c>
      <c r="F380" s="128" t="str">
        <f t="shared" si="38"/>
        <v/>
      </c>
      <c r="G380" s="128" t="str">
        <f t="shared" si="39"/>
        <v/>
      </c>
      <c r="H380" s="129" t="str">
        <f t="shared" si="40"/>
        <v/>
      </c>
      <c r="K380" s="90" t="str">
        <f t="shared" si="41"/>
        <v/>
      </c>
    </row>
    <row r="381" spans="1:11">
      <c r="A381" s="77">
        <v>356</v>
      </c>
      <c r="C381" s="126" t="str">
        <f t="shared" si="35"/>
        <v/>
      </c>
      <c r="D381" s="127" t="str">
        <f t="shared" si="36"/>
        <v/>
      </c>
      <c r="E381" s="128" t="str">
        <f t="shared" si="37"/>
        <v/>
      </c>
      <c r="F381" s="128" t="str">
        <f t="shared" si="38"/>
        <v/>
      </c>
      <c r="G381" s="128" t="str">
        <f t="shared" si="39"/>
        <v/>
      </c>
      <c r="H381" s="129" t="str">
        <f t="shared" si="40"/>
        <v/>
      </c>
      <c r="K381" s="90" t="str">
        <f t="shared" si="41"/>
        <v/>
      </c>
    </row>
    <row r="382" spans="1:11">
      <c r="A382" s="77">
        <v>357</v>
      </c>
      <c r="C382" s="126" t="str">
        <f t="shared" si="35"/>
        <v/>
      </c>
      <c r="D382" s="127" t="str">
        <f t="shared" si="36"/>
        <v/>
      </c>
      <c r="E382" s="128" t="str">
        <f t="shared" si="37"/>
        <v/>
      </c>
      <c r="F382" s="128" t="str">
        <f t="shared" si="38"/>
        <v/>
      </c>
      <c r="G382" s="128" t="str">
        <f t="shared" si="39"/>
        <v/>
      </c>
      <c r="H382" s="129" t="str">
        <f t="shared" si="40"/>
        <v/>
      </c>
      <c r="K382" s="90" t="str">
        <f t="shared" si="41"/>
        <v/>
      </c>
    </row>
    <row r="383" spans="1:11">
      <c r="A383" s="77">
        <v>358</v>
      </c>
      <c r="C383" s="126" t="str">
        <f t="shared" si="35"/>
        <v/>
      </c>
      <c r="D383" s="127" t="str">
        <f t="shared" si="36"/>
        <v/>
      </c>
      <c r="E383" s="128" t="str">
        <f t="shared" si="37"/>
        <v/>
      </c>
      <c r="F383" s="128" t="str">
        <f t="shared" si="38"/>
        <v/>
      </c>
      <c r="G383" s="128" t="str">
        <f t="shared" si="39"/>
        <v/>
      </c>
      <c r="H383" s="129" t="str">
        <f t="shared" si="40"/>
        <v/>
      </c>
      <c r="K383" s="90" t="str">
        <f t="shared" si="41"/>
        <v/>
      </c>
    </row>
    <row r="384" spans="1:11">
      <c r="A384" s="77">
        <v>359</v>
      </c>
      <c r="C384" s="126" t="str">
        <f t="shared" si="35"/>
        <v/>
      </c>
      <c r="D384" s="127" t="str">
        <f t="shared" si="36"/>
        <v/>
      </c>
      <c r="E384" s="128" t="str">
        <f t="shared" si="37"/>
        <v/>
      </c>
      <c r="F384" s="128" t="str">
        <f t="shared" si="38"/>
        <v/>
      </c>
      <c r="G384" s="128" t="str">
        <f t="shared" si="39"/>
        <v/>
      </c>
      <c r="H384" s="129" t="str">
        <f t="shared" si="40"/>
        <v/>
      </c>
      <c r="K384" s="90" t="str">
        <f t="shared" si="41"/>
        <v/>
      </c>
    </row>
    <row r="385" spans="1:11">
      <c r="A385" s="77">
        <v>360</v>
      </c>
      <c r="C385" s="126" t="str">
        <f t="shared" si="35"/>
        <v/>
      </c>
      <c r="D385" s="127" t="str">
        <f t="shared" si="36"/>
        <v/>
      </c>
      <c r="E385" s="128" t="str">
        <f t="shared" si="37"/>
        <v/>
      </c>
      <c r="F385" s="128" t="str">
        <f t="shared" si="38"/>
        <v/>
      </c>
      <c r="G385" s="128" t="str">
        <f t="shared" si="39"/>
        <v/>
      </c>
      <c r="H385" s="129" t="str">
        <f t="shared" si="40"/>
        <v/>
      </c>
      <c r="K385" s="90" t="str">
        <f t="shared" si="41"/>
        <v/>
      </c>
    </row>
    <row r="386" spans="1:11">
      <c r="A386" s="77">
        <v>361</v>
      </c>
      <c r="C386" s="126" t="str">
        <f t="shared" si="35"/>
        <v/>
      </c>
      <c r="D386" s="127" t="str">
        <f t="shared" si="36"/>
        <v/>
      </c>
      <c r="E386" s="128" t="str">
        <f t="shared" si="37"/>
        <v/>
      </c>
      <c r="F386" s="128" t="str">
        <f t="shared" si="38"/>
        <v/>
      </c>
      <c r="G386" s="128" t="str">
        <f t="shared" si="39"/>
        <v/>
      </c>
      <c r="H386" s="129" t="str">
        <f t="shared" si="40"/>
        <v/>
      </c>
      <c r="K386" s="90" t="str">
        <f t="shared" si="41"/>
        <v/>
      </c>
    </row>
    <row r="387" spans="1:11">
      <c r="A387" s="77">
        <v>362</v>
      </c>
      <c r="C387" s="126" t="str">
        <f t="shared" si="35"/>
        <v/>
      </c>
      <c r="D387" s="127" t="str">
        <f t="shared" si="36"/>
        <v/>
      </c>
      <c r="E387" s="128" t="str">
        <f t="shared" si="37"/>
        <v/>
      </c>
      <c r="F387" s="128" t="str">
        <f t="shared" si="38"/>
        <v/>
      </c>
      <c r="G387" s="128" t="str">
        <f t="shared" si="39"/>
        <v/>
      </c>
      <c r="H387" s="129" t="str">
        <f t="shared" si="40"/>
        <v/>
      </c>
      <c r="K387" s="90" t="str">
        <f t="shared" si="41"/>
        <v/>
      </c>
    </row>
    <row r="388" spans="1:11">
      <c r="A388" s="77">
        <v>363</v>
      </c>
      <c r="C388" s="126" t="str">
        <f t="shared" si="35"/>
        <v/>
      </c>
      <c r="D388" s="127" t="str">
        <f t="shared" si="36"/>
        <v/>
      </c>
      <c r="E388" s="128" t="str">
        <f t="shared" si="37"/>
        <v/>
      </c>
      <c r="F388" s="128" t="str">
        <f t="shared" si="38"/>
        <v/>
      </c>
      <c r="G388" s="128" t="str">
        <f t="shared" si="39"/>
        <v/>
      </c>
      <c r="H388" s="129" t="str">
        <f t="shared" si="40"/>
        <v/>
      </c>
      <c r="K388" s="90" t="str">
        <f t="shared" si="41"/>
        <v/>
      </c>
    </row>
    <row r="389" spans="1:11">
      <c r="A389" s="77">
        <v>364</v>
      </c>
      <c r="C389" s="126" t="str">
        <f t="shared" si="35"/>
        <v/>
      </c>
      <c r="D389" s="127" t="str">
        <f t="shared" si="36"/>
        <v/>
      </c>
      <c r="E389" s="128" t="str">
        <f t="shared" si="37"/>
        <v/>
      </c>
      <c r="F389" s="128" t="str">
        <f t="shared" si="38"/>
        <v/>
      </c>
      <c r="G389" s="128" t="str">
        <f t="shared" si="39"/>
        <v/>
      </c>
      <c r="H389" s="129" t="str">
        <f t="shared" si="40"/>
        <v/>
      </c>
      <c r="K389" s="90" t="str">
        <f t="shared" si="41"/>
        <v/>
      </c>
    </row>
    <row r="390" spans="1:11">
      <c r="A390" s="77">
        <v>365</v>
      </c>
      <c r="C390" s="126" t="str">
        <f t="shared" si="35"/>
        <v/>
      </c>
      <c r="D390" s="127" t="str">
        <f t="shared" si="36"/>
        <v/>
      </c>
      <c r="E390" s="128" t="str">
        <f t="shared" si="37"/>
        <v/>
      </c>
      <c r="F390" s="128" t="str">
        <f t="shared" si="38"/>
        <v/>
      </c>
      <c r="G390" s="128" t="str">
        <f t="shared" si="39"/>
        <v/>
      </c>
      <c r="H390" s="129" t="str">
        <f t="shared" si="40"/>
        <v/>
      </c>
      <c r="K390" s="90" t="str">
        <f t="shared" si="41"/>
        <v/>
      </c>
    </row>
    <row r="391" spans="1:11">
      <c r="A391" s="77">
        <v>366</v>
      </c>
      <c r="C391" s="126" t="str">
        <f t="shared" si="35"/>
        <v/>
      </c>
      <c r="D391" s="127" t="str">
        <f t="shared" si="36"/>
        <v/>
      </c>
      <c r="E391" s="128" t="str">
        <f t="shared" si="37"/>
        <v/>
      </c>
      <c r="F391" s="128" t="str">
        <f t="shared" si="38"/>
        <v/>
      </c>
      <c r="G391" s="128" t="str">
        <f t="shared" si="39"/>
        <v/>
      </c>
      <c r="H391" s="129" t="str">
        <f t="shared" si="40"/>
        <v/>
      </c>
      <c r="K391" s="90" t="str">
        <f t="shared" si="41"/>
        <v/>
      </c>
    </row>
    <row r="392" spans="1:11">
      <c r="A392" s="77">
        <v>367</v>
      </c>
      <c r="C392" s="126" t="str">
        <f t="shared" si="35"/>
        <v/>
      </c>
      <c r="D392" s="127" t="str">
        <f t="shared" si="36"/>
        <v/>
      </c>
      <c r="E392" s="128" t="str">
        <f t="shared" si="37"/>
        <v/>
      </c>
      <c r="F392" s="128" t="str">
        <f t="shared" si="38"/>
        <v/>
      </c>
      <c r="G392" s="128" t="str">
        <f t="shared" si="39"/>
        <v/>
      </c>
      <c r="H392" s="129" t="str">
        <f t="shared" si="40"/>
        <v/>
      </c>
      <c r="K392" s="90" t="str">
        <f t="shared" si="41"/>
        <v/>
      </c>
    </row>
    <row r="393" spans="1:11">
      <c r="A393" s="77">
        <v>368</v>
      </c>
      <c r="C393" s="126" t="str">
        <f t="shared" si="35"/>
        <v/>
      </c>
      <c r="D393" s="127" t="str">
        <f t="shared" si="36"/>
        <v/>
      </c>
      <c r="E393" s="128" t="str">
        <f t="shared" si="37"/>
        <v/>
      </c>
      <c r="F393" s="128" t="str">
        <f t="shared" si="38"/>
        <v/>
      </c>
      <c r="G393" s="128" t="str">
        <f t="shared" si="39"/>
        <v/>
      </c>
      <c r="H393" s="129" t="str">
        <f t="shared" si="40"/>
        <v/>
      </c>
      <c r="K393" s="90" t="str">
        <f t="shared" si="41"/>
        <v/>
      </c>
    </row>
    <row r="394" spans="1:11">
      <c r="A394" s="77">
        <v>369</v>
      </c>
      <c r="C394" s="126" t="str">
        <f t="shared" si="35"/>
        <v/>
      </c>
      <c r="D394" s="127" t="str">
        <f t="shared" si="36"/>
        <v/>
      </c>
      <c r="E394" s="128" t="str">
        <f t="shared" si="37"/>
        <v/>
      </c>
      <c r="F394" s="128" t="str">
        <f t="shared" si="38"/>
        <v/>
      </c>
      <c r="G394" s="128" t="str">
        <f t="shared" si="39"/>
        <v/>
      </c>
      <c r="H394" s="129" t="str">
        <f t="shared" si="40"/>
        <v/>
      </c>
      <c r="K394" s="90" t="str">
        <f t="shared" si="41"/>
        <v/>
      </c>
    </row>
    <row r="395" spans="1:11">
      <c r="A395" s="77">
        <v>370</v>
      </c>
      <c r="C395" s="126" t="str">
        <f t="shared" si="35"/>
        <v/>
      </c>
      <c r="D395" s="127" t="str">
        <f t="shared" si="36"/>
        <v/>
      </c>
      <c r="E395" s="128" t="str">
        <f t="shared" si="37"/>
        <v/>
      </c>
      <c r="F395" s="128" t="str">
        <f t="shared" si="38"/>
        <v/>
      </c>
      <c r="G395" s="128" t="str">
        <f t="shared" si="39"/>
        <v/>
      </c>
      <c r="H395" s="129" t="str">
        <f t="shared" si="40"/>
        <v/>
      </c>
      <c r="K395" s="90" t="str">
        <f t="shared" si="41"/>
        <v/>
      </c>
    </row>
    <row r="396" spans="1:11">
      <c r="A396" s="77">
        <v>371</v>
      </c>
      <c r="C396" s="126" t="str">
        <f t="shared" si="35"/>
        <v/>
      </c>
      <c r="D396" s="127" t="str">
        <f t="shared" si="36"/>
        <v/>
      </c>
      <c r="E396" s="128" t="str">
        <f t="shared" si="37"/>
        <v/>
      </c>
      <c r="F396" s="128" t="str">
        <f t="shared" si="38"/>
        <v/>
      </c>
      <c r="G396" s="128" t="str">
        <f t="shared" si="39"/>
        <v/>
      </c>
      <c r="H396" s="129" t="str">
        <f t="shared" si="40"/>
        <v/>
      </c>
      <c r="K396" s="90" t="str">
        <f t="shared" si="41"/>
        <v/>
      </c>
    </row>
    <row r="397" spans="1:11">
      <c r="A397" s="77">
        <v>372</v>
      </c>
      <c r="C397" s="126" t="str">
        <f t="shared" si="35"/>
        <v/>
      </c>
      <c r="D397" s="127" t="str">
        <f t="shared" si="36"/>
        <v/>
      </c>
      <c r="E397" s="128" t="str">
        <f t="shared" si="37"/>
        <v/>
      </c>
      <c r="F397" s="128" t="str">
        <f t="shared" si="38"/>
        <v/>
      </c>
      <c r="G397" s="128" t="str">
        <f t="shared" si="39"/>
        <v/>
      </c>
      <c r="H397" s="129" t="str">
        <f t="shared" si="40"/>
        <v/>
      </c>
      <c r="K397" s="90" t="str">
        <f t="shared" si="41"/>
        <v/>
      </c>
    </row>
    <row r="398" spans="1:11">
      <c r="A398" s="77">
        <v>373</v>
      </c>
      <c r="C398" s="126" t="str">
        <f t="shared" si="35"/>
        <v/>
      </c>
      <c r="D398" s="127" t="str">
        <f t="shared" si="36"/>
        <v/>
      </c>
      <c r="E398" s="128" t="str">
        <f t="shared" si="37"/>
        <v/>
      </c>
      <c r="F398" s="128" t="str">
        <f t="shared" si="38"/>
        <v/>
      </c>
      <c r="G398" s="128" t="str">
        <f t="shared" si="39"/>
        <v/>
      </c>
      <c r="H398" s="129" t="str">
        <f t="shared" si="40"/>
        <v/>
      </c>
      <c r="K398" s="90" t="str">
        <f t="shared" si="41"/>
        <v/>
      </c>
    </row>
    <row r="399" spans="1:11">
      <c r="A399" s="77">
        <v>374</v>
      </c>
      <c r="C399" s="126" t="str">
        <f t="shared" si="35"/>
        <v/>
      </c>
      <c r="D399" s="127" t="str">
        <f t="shared" si="36"/>
        <v/>
      </c>
      <c r="E399" s="128" t="str">
        <f t="shared" si="37"/>
        <v/>
      </c>
      <c r="F399" s="128" t="str">
        <f t="shared" si="38"/>
        <v/>
      </c>
      <c r="G399" s="128" t="str">
        <f t="shared" si="39"/>
        <v/>
      </c>
      <c r="H399" s="129" t="str">
        <f t="shared" si="40"/>
        <v/>
      </c>
      <c r="K399" s="90" t="str">
        <f t="shared" si="41"/>
        <v/>
      </c>
    </row>
    <row r="400" spans="1:11">
      <c r="A400" s="77">
        <v>375</v>
      </c>
      <c r="C400" s="126" t="str">
        <f t="shared" si="35"/>
        <v/>
      </c>
      <c r="D400" s="127" t="str">
        <f t="shared" si="36"/>
        <v/>
      </c>
      <c r="E400" s="128" t="str">
        <f t="shared" si="37"/>
        <v/>
      </c>
      <c r="F400" s="128" t="str">
        <f t="shared" si="38"/>
        <v/>
      </c>
      <c r="G400" s="128" t="str">
        <f t="shared" si="39"/>
        <v/>
      </c>
      <c r="H400" s="129" t="str">
        <f t="shared" si="40"/>
        <v/>
      </c>
      <c r="K400" s="90" t="str">
        <f t="shared" si="41"/>
        <v/>
      </c>
    </row>
    <row r="401" spans="1:11">
      <c r="A401" s="77">
        <v>376</v>
      </c>
      <c r="C401" s="126" t="str">
        <f t="shared" si="35"/>
        <v/>
      </c>
      <c r="D401" s="127" t="str">
        <f t="shared" si="36"/>
        <v/>
      </c>
      <c r="E401" s="128" t="str">
        <f t="shared" si="37"/>
        <v/>
      </c>
      <c r="F401" s="128" t="str">
        <f t="shared" si="38"/>
        <v/>
      </c>
      <c r="G401" s="128" t="str">
        <f t="shared" si="39"/>
        <v/>
      </c>
      <c r="H401" s="129" t="str">
        <f t="shared" si="40"/>
        <v/>
      </c>
      <c r="K401" s="90" t="str">
        <f t="shared" si="41"/>
        <v/>
      </c>
    </row>
    <row r="402" spans="1:11">
      <c r="A402" s="77">
        <v>377</v>
      </c>
      <c r="C402" s="126" t="str">
        <f t="shared" si="35"/>
        <v/>
      </c>
      <c r="D402" s="127" t="str">
        <f t="shared" si="36"/>
        <v/>
      </c>
      <c r="E402" s="128" t="str">
        <f t="shared" si="37"/>
        <v/>
      </c>
      <c r="F402" s="128" t="str">
        <f t="shared" si="38"/>
        <v/>
      </c>
      <c r="G402" s="128" t="str">
        <f t="shared" si="39"/>
        <v/>
      </c>
      <c r="H402" s="129" t="str">
        <f t="shared" si="40"/>
        <v/>
      </c>
      <c r="K402" s="90" t="str">
        <f t="shared" si="41"/>
        <v/>
      </c>
    </row>
    <row r="403" spans="1:11">
      <c r="A403" s="77">
        <v>378</v>
      </c>
      <c r="C403" s="126" t="str">
        <f t="shared" si="35"/>
        <v/>
      </c>
      <c r="D403" s="127" t="str">
        <f t="shared" si="36"/>
        <v/>
      </c>
      <c r="E403" s="128" t="str">
        <f t="shared" si="37"/>
        <v/>
      </c>
      <c r="F403" s="128" t="str">
        <f t="shared" si="38"/>
        <v/>
      </c>
      <c r="G403" s="128" t="str">
        <f t="shared" si="39"/>
        <v/>
      </c>
      <c r="H403" s="129" t="str">
        <f t="shared" si="40"/>
        <v/>
      </c>
      <c r="K403" s="90" t="str">
        <f t="shared" si="41"/>
        <v/>
      </c>
    </row>
    <row r="404" spans="1:11">
      <c r="A404" s="77">
        <v>379</v>
      </c>
      <c r="C404" s="126" t="str">
        <f t="shared" si="35"/>
        <v/>
      </c>
      <c r="D404" s="127" t="str">
        <f t="shared" si="36"/>
        <v/>
      </c>
      <c r="E404" s="128" t="str">
        <f t="shared" si="37"/>
        <v/>
      </c>
      <c r="F404" s="128" t="str">
        <f t="shared" si="38"/>
        <v/>
      </c>
      <c r="G404" s="128" t="str">
        <f t="shared" si="39"/>
        <v/>
      </c>
      <c r="H404" s="129" t="str">
        <f t="shared" si="40"/>
        <v/>
      </c>
      <c r="K404" s="90" t="str">
        <f t="shared" si="41"/>
        <v/>
      </c>
    </row>
    <row r="405" spans="1:11">
      <c r="A405" s="77">
        <v>380</v>
      </c>
      <c r="C405" s="126" t="str">
        <f t="shared" si="35"/>
        <v/>
      </c>
      <c r="D405" s="127" t="str">
        <f t="shared" si="36"/>
        <v/>
      </c>
      <c r="E405" s="128" t="str">
        <f t="shared" si="37"/>
        <v/>
      </c>
      <c r="F405" s="128" t="str">
        <f t="shared" si="38"/>
        <v/>
      </c>
      <c r="G405" s="128" t="str">
        <f t="shared" si="39"/>
        <v/>
      </c>
      <c r="H405" s="129" t="str">
        <f t="shared" si="40"/>
        <v/>
      </c>
      <c r="K405" s="90" t="str">
        <f t="shared" si="41"/>
        <v/>
      </c>
    </row>
    <row r="406" spans="1:11">
      <c r="A406" s="77">
        <v>381</v>
      </c>
      <c r="C406" s="126" t="str">
        <f t="shared" si="35"/>
        <v/>
      </c>
      <c r="D406" s="127" t="str">
        <f t="shared" si="36"/>
        <v/>
      </c>
      <c r="E406" s="128" t="str">
        <f t="shared" si="37"/>
        <v/>
      </c>
      <c r="F406" s="128" t="str">
        <f t="shared" si="38"/>
        <v/>
      </c>
      <c r="G406" s="128" t="str">
        <f t="shared" si="39"/>
        <v/>
      </c>
      <c r="H406" s="129" t="str">
        <f t="shared" si="40"/>
        <v/>
      </c>
      <c r="K406" s="90" t="str">
        <f t="shared" si="41"/>
        <v/>
      </c>
    </row>
    <row r="407" spans="1:11">
      <c r="A407" s="77">
        <v>382</v>
      </c>
      <c r="C407" s="126" t="str">
        <f t="shared" si="35"/>
        <v/>
      </c>
      <c r="D407" s="127" t="str">
        <f t="shared" si="36"/>
        <v/>
      </c>
      <c r="E407" s="128" t="str">
        <f t="shared" si="37"/>
        <v/>
      </c>
      <c r="F407" s="128" t="str">
        <f t="shared" si="38"/>
        <v/>
      </c>
      <c r="G407" s="128" t="str">
        <f t="shared" si="39"/>
        <v/>
      </c>
      <c r="H407" s="129" t="str">
        <f t="shared" si="40"/>
        <v/>
      </c>
      <c r="K407" s="90" t="str">
        <f t="shared" si="41"/>
        <v/>
      </c>
    </row>
    <row r="408" spans="1:11">
      <c r="A408" s="77">
        <v>383</v>
      </c>
      <c r="C408" s="126" t="str">
        <f t="shared" si="35"/>
        <v/>
      </c>
      <c r="D408" s="127" t="str">
        <f t="shared" si="36"/>
        <v/>
      </c>
      <c r="E408" s="128" t="str">
        <f t="shared" si="37"/>
        <v/>
      </c>
      <c r="F408" s="128" t="str">
        <f t="shared" si="38"/>
        <v/>
      </c>
      <c r="G408" s="128" t="str">
        <f t="shared" si="39"/>
        <v/>
      </c>
      <c r="H408" s="129" t="str">
        <f t="shared" si="40"/>
        <v/>
      </c>
      <c r="K408" s="90" t="str">
        <f t="shared" si="41"/>
        <v/>
      </c>
    </row>
    <row r="409" spans="1:11">
      <c r="A409" s="77">
        <v>384</v>
      </c>
      <c r="C409" s="126" t="str">
        <f t="shared" ref="C409:C472" si="42">IF(E$11*E$15&lt;A409,"",A409)</f>
        <v/>
      </c>
      <c r="D409" s="127" t="str">
        <f t="shared" si="36"/>
        <v/>
      </c>
      <c r="E409" s="128" t="str">
        <f t="shared" si="37"/>
        <v/>
      </c>
      <c r="F409" s="128" t="str">
        <f t="shared" si="38"/>
        <v/>
      </c>
      <c r="G409" s="128" t="str">
        <f t="shared" si="39"/>
        <v/>
      </c>
      <c r="H409" s="129" t="str">
        <f t="shared" si="40"/>
        <v/>
      </c>
      <c r="K409" s="90" t="str">
        <f t="shared" si="41"/>
        <v/>
      </c>
    </row>
    <row r="410" spans="1:11">
      <c r="A410" s="77">
        <v>385</v>
      </c>
      <c r="C410" s="126" t="str">
        <f t="shared" si="42"/>
        <v/>
      </c>
      <c r="D410" s="127" t="str">
        <f t="shared" ref="D410:D473" si="43">IF(C410&lt;&gt;"",IF(E$17=1,(H$25*E$13/E$15)/(1-(1+(E$13/E$15))^(-E$11*E$15)),IF(OR(E$17=2,E$17=3),E410+F410,"")),"")</f>
        <v/>
      </c>
      <c r="E410" s="128" t="str">
        <f t="shared" ref="E410:E473" si="44">IF(C410&lt;&gt;"",H409*E$13/E$15,"")</f>
        <v/>
      </c>
      <c r="F410" s="128" t="str">
        <f t="shared" ref="F410:F473" si="45">IF(C410&lt;&gt;"",IF(E$17=1,D410-E410,IF(E$17=2,H$25/(E$11*E$15),IF(E$17=3,IF(E$11*E$15=C410,H$25,0),""))),"")</f>
        <v/>
      </c>
      <c r="G410" s="128" t="str">
        <f t="shared" ref="G410:G473" si="46">IF(C410&lt;&gt;"",G409+F410,"")</f>
        <v/>
      </c>
      <c r="H410" s="129" t="str">
        <f t="shared" ref="H410:H473" si="47">IF(C410&lt;&gt;"",H409-F410,"")</f>
        <v/>
      </c>
      <c r="K410" s="90" t="str">
        <f t="shared" ref="K410:K473" si="48">+D410</f>
        <v/>
      </c>
    </row>
    <row r="411" spans="1:11">
      <c r="A411" s="77">
        <v>386</v>
      </c>
      <c r="C411" s="126" t="str">
        <f t="shared" si="42"/>
        <v/>
      </c>
      <c r="D411" s="127" t="str">
        <f t="shared" si="43"/>
        <v/>
      </c>
      <c r="E411" s="128" t="str">
        <f t="shared" si="44"/>
        <v/>
      </c>
      <c r="F411" s="128" t="str">
        <f t="shared" si="45"/>
        <v/>
      </c>
      <c r="G411" s="128" t="str">
        <f t="shared" si="46"/>
        <v/>
      </c>
      <c r="H411" s="129" t="str">
        <f t="shared" si="47"/>
        <v/>
      </c>
      <c r="K411" s="90" t="str">
        <f t="shared" si="48"/>
        <v/>
      </c>
    </row>
    <row r="412" spans="1:11">
      <c r="A412" s="77">
        <v>387</v>
      </c>
      <c r="C412" s="126" t="str">
        <f t="shared" si="42"/>
        <v/>
      </c>
      <c r="D412" s="127" t="str">
        <f t="shared" si="43"/>
        <v/>
      </c>
      <c r="E412" s="128" t="str">
        <f t="shared" si="44"/>
        <v/>
      </c>
      <c r="F412" s="128" t="str">
        <f t="shared" si="45"/>
        <v/>
      </c>
      <c r="G412" s="128" t="str">
        <f t="shared" si="46"/>
        <v/>
      </c>
      <c r="H412" s="129" t="str">
        <f t="shared" si="47"/>
        <v/>
      </c>
      <c r="K412" s="90" t="str">
        <f t="shared" si="48"/>
        <v/>
      </c>
    </row>
    <row r="413" spans="1:11">
      <c r="A413" s="77">
        <v>388</v>
      </c>
      <c r="C413" s="126" t="str">
        <f t="shared" si="42"/>
        <v/>
      </c>
      <c r="D413" s="127" t="str">
        <f t="shared" si="43"/>
        <v/>
      </c>
      <c r="E413" s="128" t="str">
        <f t="shared" si="44"/>
        <v/>
      </c>
      <c r="F413" s="128" t="str">
        <f t="shared" si="45"/>
        <v/>
      </c>
      <c r="G413" s="128" t="str">
        <f t="shared" si="46"/>
        <v/>
      </c>
      <c r="H413" s="129" t="str">
        <f t="shared" si="47"/>
        <v/>
      </c>
      <c r="K413" s="90" t="str">
        <f t="shared" si="48"/>
        <v/>
      </c>
    </row>
    <row r="414" spans="1:11">
      <c r="A414" s="77">
        <v>389</v>
      </c>
      <c r="C414" s="126" t="str">
        <f t="shared" si="42"/>
        <v/>
      </c>
      <c r="D414" s="127" t="str">
        <f t="shared" si="43"/>
        <v/>
      </c>
      <c r="E414" s="128" t="str">
        <f t="shared" si="44"/>
        <v/>
      </c>
      <c r="F414" s="128" t="str">
        <f t="shared" si="45"/>
        <v/>
      </c>
      <c r="G414" s="128" t="str">
        <f t="shared" si="46"/>
        <v/>
      </c>
      <c r="H414" s="129" t="str">
        <f t="shared" si="47"/>
        <v/>
      </c>
      <c r="K414" s="90" t="str">
        <f t="shared" si="48"/>
        <v/>
      </c>
    </row>
    <row r="415" spans="1:11">
      <c r="A415" s="77">
        <v>390</v>
      </c>
      <c r="C415" s="126" t="str">
        <f t="shared" si="42"/>
        <v/>
      </c>
      <c r="D415" s="127" t="str">
        <f t="shared" si="43"/>
        <v/>
      </c>
      <c r="E415" s="128" t="str">
        <f t="shared" si="44"/>
        <v/>
      </c>
      <c r="F415" s="128" t="str">
        <f t="shared" si="45"/>
        <v/>
      </c>
      <c r="G415" s="128" t="str">
        <f t="shared" si="46"/>
        <v/>
      </c>
      <c r="H415" s="129" t="str">
        <f t="shared" si="47"/>
        <v/>
      </c>
      <c r="K415" s="90" t="str">
        <f t="shared" si="48"/>
        <v/>
      </c>
    </row>
    <row r="416" spans="1:11">
      <c r="A416" s="77">
        <v>391</v>
      </c>
      <c r="C416" s="126" t="str">
        <f t="shared" si="42"/>
        <v/>
      </c>
      <c r="D416" s="127" t="str">
        <f t="shared" si="43"/>
        <v/>
      </c>
      <c r="E416" s="128" t="str">
        <f t="shared" si="44"/>
        <v/>
      </c>
      <c r="F416" s="128" t="str">
        <f t="shared" si="45"/>
        <v/>
      </c>
      <c r="G416" s="128" t="str">
        <f t="shared" si="46"/>
        <v/>
      </c>
      <c r="H416" s="129" t="str">
        <f t="shared" si="47"/>
        <v/>
      </c>
      <c r="K416" s="90" t="str">
        <f t="shared" si="48"/>
        <v/>
      </c>
    </row>
    <row r="417" spans="1:11">
      <c r="A417" s="77">
        <v>392</v>
      </c>
      <c r="C417" s="126" t="str">
        <f t="shared" si="42"/>
        <v/>
      </c>
      <c r="D417" s="127" t="str">
        <f t="shared" si="43"/>
        <v/>
      </c>
      <c r="E417" s="128" t="str">
        <f t="shared" si="44"/>
        <v/>
      </c>
      <c r="F417" s="128" t="str">
        <f t="shared" si="45"/>
        <v/>
      </c>
      <c r="G417" s="128" t="str">
        <f t="shared" si="46"/>
        <v/>
      </c>
      <c r="H417" s="129" t="str">
        <f t="shared" si="47"/>
        <v/>
      </c>
      <c r="K417" s="90" t="str">
        <f t="shared" si="48"/>
        <v/>
      </c>
    </row>
    <row r="418" spans="1:11">
      <c r="A418" s="77">
        <v>393</v>
      </c>
      <c r="C418" s="126" t="str">
        <f t="shared" si="42"/>
        <v/>
      </c>
      <c r="D418" s="127" t="str">
        <f t="shared" si="43"/>
        <v/>
      </c>
      <c r="E418" s="128" t="str">
        <f t="shared" si="44"/>
        <v/>
      </c>
      <c r="F418" s="128" t="str">
        <f t="shared" si="45"/>
        <v/>
      </c>
      <c r="G418" s="128" t="str">
        <f t="shared" si="46"/>
        <v/>
      </c>
      <c r="H418" s="129" t="str">
        <f t="shared" si="47"/>
        <v/>
      </c>
      <c r="K418" s="90" t="str">
        <f t="shared" si="48"/>
        <v/>
      </c>
    </row>
    <row r="419" spans="1:11">
      <c r="A419" s="77">
        <v>394</v>
      </c>
      <c r="C419" s="126" t="str">
        <f t="shared" si="42"/>
        <v/>
      </c>
      <c r="D419" s="127" t="str">
        <f t="shared" si="43"/>
        <v/>
      </c>
      <c r="E419" s="128" t="str">
        <f t="shared" si="44"/>
        <v/>
      </c>
      <c r="F419" s="128" t="str">
        <f t="shared" si="45"/>
        <v/>
      </c>
      <c r="G419" s="128" t="str">
        <f t="shared" si="46"/>
        <v/>
      </c>
      <c r="H419" s="129" t="str">
        <f t="shared" si="47"/>
        <v/>
      </c>
      <c r="K419" s="90" t="str">
        <f t="shared" si="48"/>
        <v/>
      </c>
    </row>
    <row r="420" spans="1:11">
      <c r="A420" s="77">
        <v>395</v>
      </c>
      <c r="C420" s="126" t="str">
        <f t="shared" si="42"/>
        <v/>
      </c>
      <c r="D420" s="127" t="str">
        <f t="shared" si="43"/>
        <v/>
      </c>
      <c r="E420" s="128" t="str">
        <f t="shared" si="44"/>
        <v/>
      </c>
      <c r="F420" s="128" t="str">
        <f t="shared" si="45"/>
        <v/>
      </c>
      <c r="G420" s="128" t="str">
        <f t="shared" si="46"/>
        <v/>
      </c>
      <c r="H420" s="129" t="str">
        <f t="shared" si="47"/>
        <v/>
      </c>
      <c r="K420" s="90" t="str">
        <f t="shared" si="48"/>
        <v/>
      </c>
    </row>
    <row r="421" spans="1:11">
      <c r="A421" s="77">
        <v>396</v>
      </c>
      <c r="C421" s="126" t="str">
        <f t="shared" si="42"/>
        <v/>
      </c>
      <c r="D421" s="127" t="str">
        <f t="shared" si="43"/>
        <v/>
      </c>
      <c r="E421" s="128" t="str">
        <f t="shared" si="44"/>
        <v/>
      </c>
      <c r="F421" s="128" t="str">
        <f t="shared" si="45"/>
        <v/>
      </c>
      <c r="G421" s="128" t="str">
        <f t="shared" si="46"/>
        <v/>
      </c>
      <c r="H421" s="129" t="str">
        <f t="shared" si="47"/>
        <v/>
      </c>
      <c r="K421" s="90" t="str">
        <f t="shared" si="48"/>
        <v/>
      </c>
    </row>
    <row r="422" spans="1:11">
      <c r="A422" s="77">
        <v>397</v>
      </c>
      <c r="C422" s="126" t="str">
        <f t="shared" si="42"/>
        <v/>
      </c>
      <c r="D422" s="127" t="str">
        <f t="shared" si="43"/>
        <v/>
      </c>
      <c r="E422" s="128" t="str">
        <f t="shared" si="44"/>
        <v/>
      </c>
      <c r="F422" s="128" t="str">
        <f t="shared" si="45"/>
        <v/>
      </c>
      <c r="G422" s="128" t="str">
        <f t="shared" si="46"/>
        <v/>
      </c>
      <c r="H422" s="129" t="str">
        <f t="shared" si="47"/>
        <v/>
      </c>
      <c r="K422" s="90" t="str">
        <f t="shared" si="48"/>
        <v/>
      </c>
    </row>
    <row r="423" spans="1:11">
      <c r="A423" s="77">
        <v>398</v>
      </c>
      <c r="C423" s="126" t="str">
        <f t="shared" si="42"/>
        <v/>
      </c>
      <c r="D423" s="127" t="str">
        <f t="shared" si="43"/>
        <v/>
      </c>
      <c r="E423" s="128" t="str">
        <f t="shared" si="44"/>
        <v/>
      </c>
      <c r="F423" s="128" t="str">
        <f t="shared" si="45"/>
        <v/>
      </c>
      <c r="G423" s="128" t="str">
        <f t="shared" si="46"/>
        <v/>
      </c>
      <c r="H423" s="129" t="str">
        <f t="shared" si="47"/>
        <v/>
      </c>
      <c r="K423" s="90" t="str">
        <f t="shared" si="48"/>
        <v/>
      </c>
    </row>
    <row r="424" spans="1:11">
      <c r="A424" s="77">
        <v>399</v>
      </c>
      <c r="C424" s="126" t="str">
        <f t="shared" si="42"/>
        <v/>
      </c>
      <c r="D424" s="127" t="str">
        <f t="shared" si="43"/>
        <v/>
      </c>
      <c r="E424" s="128" t="str">
        <f t="shared" si="44"/>
        <v/>
      </c>
      <c r="F424" s="128" t="str">
        <f t="shared" si="45"/>
        <v/>
      </c>
      <c r="G424" s="128" t="str">
        <f t="shared" si="46"/>
        <v/>
      </c>
      <c r="H424" s="129" t="str">
        <f t="shared" si="47"/>
        <v/>
      </c>
      <c r="K424" s="90" t="str">
        <f t="shared" si="48"/>
        <v/>
      </c>
    </row>
    <row r="425" spans="1:11">
      <c r="A425" s="77">
        <v>400</v>
      </c>
      <c r="C425" s="126" t="str">
        <f t="shared" si="42"/>
        <v/>
      </c>
      <c r="D425" s="127" t="str">
        <f t="shared" si="43"/>
        <v/>
      </c>
      <c r="E425" s="128" t="str">
        <f t="shared" si="44"/>
        <v/>
      </c>
      <c r="F425" s="128" t="str">
        <f t="shared" si="45"/>
        <v/>
      </c>
      <c r="G425" s="128" t="str">
        <f t="shared" si="46"/>
        <v/>
      </c>
      <c r="H425" s="129" t="str">
        <f t="shared" si="47"/>
        <v/>
      </c>
      <c r="K425" s="90" t="str">
        <f t="shared" si="48"/>
        <v/>
      </c>
    </row>
    <row r="426" spans="1:11">
      <c r="A426" s="77">
        <v>401</v>
      </c>
      <c r="C426" s="126" t="str">
        <f t="shared" si="42"/>
        <v/>
      </c>
      <c r="D426" s="127" t="str">
        <f t="shared" si="43"/>
        <v/>
      </c>
      <c r="E426" s="128" t="str">
        <f t="shared" si="44"/>
        <v/>
      </c>
      <c r="F426" s="128" t="str">
        <f t="shared" si="45"/>
        <v/>
      </c>
      <c r="G426" s="128" t="str">
        <f t="shared" si="46"/>
        <v/>
      </c>
      <c r="H426" s="129" t="str">
        <f t="shared" si="47"/>
        <v/>
      </c>
      <c r="K426" s="90" t="str">
        <f t="shared" si="48"/>
        <v/>
      </c>
    </row>
    <row r="427" spans="1:11">
      <c r="A427" s="77">
        <v>402</v>
      </c>
      <c r="C427" s="126" t="str">
        <f t="shared" si="42"/>
        <v/>
      </c>
      <c r="D427" s="127" t="str">
        <f t="shared" si="43"/>
        <v/>
      </c>
      <c r="E427" s="128" t="str">
        <f t="shared" si="44"/>
        <v/>
      </c>
      <c r="F427" s="128" t="str">
        <f t="shared" si="45"/>
        <v/>
      </c>
      <c r="G427" s="128" t="str">
        <f t="shared" si="46"/>
        <v/>
      </c>
      <c r="H427" s="129" t="str">
        <f t="shared" si="47"/>
        <v/>
      </c>
      <c r="K427" s="90" t="str">
        <f t="shared" si="48"/>
        <v/>
      </c>
    </row>
    <row r="428" spans="1:11">
      <c r="A428" s="77">
        <v>403</v>
      </c>
      <c r="C428" s="126" t="str">
        <f t="shared" si="42"/>
        <v/>
      </c>
      <c r="D428" s="127" t="str">
        <f t="shared" si="43"/>
        <v/>
      </c>
      <c r="E428" s="128" t="str">
        <f t="shared" si="44"/>
        <v/>
      </c>
      <c r="F428" s="128" t="str">
        <f t="shared" si="45"/>
        <v/>
      </c>
      <c r="G428" s="128" t="str">
        <f t="shared" si="46"/>
        <v/>
      </c>
      <c r="H428" s="129" t="str">
        <f t="shared" si="47"/>
        <v/>
      </c>
      <c r="K428" s="90" t="str">
        <f t="shared" si="48"/>
        <v/>
      </c>
    </row>
    <row r="429" spans="1:11">
      <c r="A429" s="77">
        <v>404</v>
      </c>
      <c r="C429" s="126" t="str">
        <f t="shared" si="42"/>
        <v/>
      </c>
      <c r="D429" s="127" t="str">
        <f t="shared" si="43"/>
        <v/>
      </c>
      <c r="E429" s="128" t="str">
        <f t="shared" si="44"/>
        <v/>
      </c>
      <c r="F429" s="128" t="str">
        <f t="shared" si="45"/>
        <v/>
      </c>
      <c r="G429" s="128" t="str">
        <f t="shared" si="46"/>
        <v/>
      </c>
      <c r="H429" s="129" t="str">
        <f t="shared" si="47"/>
        <v/>
      </c>
      <c r="K429" s="90" t="str">
        <f t="shared" si="48"/>
        <v/>
      </c>
    </row>
    <row r="430" spans="1:11">
      <c r="A430" s="77">
        <v>405</v>
      </c>
      <c r="C430" s="126" t="str">
        <f t="shared" si="42"/>
        <v/>
      </c>
      <c r="D430" s="127" t="str">
        <f t="shared" si="43"/>
        <v/>
      </c>
      <c r="E430" s="128" t="str">
        <f t="shared" si="44"/>
        <v/>
      </c>
      <c r="F430" s="128" t="str">
        <f t="shared" si="45"/>
        <v/>
      </c>
      <c r="G430" s="128" t="str">
        <f t="shared" si="46"/>
        <v/>
      </c>
      <c r="H430" s="129" t="str">
        <f t="shared" si="47"/>
        <v/>
      </c>
      <c r="K430" s="90" t="str">
        <f t="shared" si="48"/>
        <v/>
      </c>
    </row>
    <row r="431" spans="1:11">
      <c r="A431" s="77">
        <v>406</v>
      </c>
      <c r="C431" s="126" t="str">
        <f t="shared" si="42"/>
        <v/>
      </c>
      <c r="D431" s="127" t="str">
        <f t="shared" si="43"/>
        <v/>
      </c>
      <c r="E431" s="128" t="str">
        <f t="shared" si="44"/>
        <v/>
      </c>
      <c r="F431" s="128" t="str">
        <f t="shared" si="45"/>
        <v/>
      </c>
      <c r="G431" s="128" t="str">
        <f t="shared" si="46"/>
        <v/>
      </c>
      <c r="H431" s="129" t="str">
        <f t="shared" si="47"/>
        <v/>
      </c>
      <c r="K431" s="90" t="str">
        <f t="shared" si="48"/>
        <v/>
      </c>
    </row>
    <row r="432" spans="1:11">
      <c r="A432" s="77">
        <v>407</v>
      </c>
      <c r="C432" s="126" t="str">
        <f t="shared" si="42"/>
        <v/>
      </c>
      <c r="D432" s="127" t="str">
        <f t="shared" si="43"/>
        <v/>
      </c>
      <c r="E432" s="128" t="str">
        <f t="shared" si="44"/>
        <v/>
      </c>
      <c r="F432" s="128" t="str">
        <f t="shared" si="45"/>
        <v/>
      </c>
      <c r="G432" s="128" t="str">
        <f t="shared" si="46"/>
        <v/>
      </c>
      <c r="H432" s="129" t="str">
        <f t="shared" si="47"/>
        <v/>
      </c>
      <c r="K432" s="90" t="str">
        <f t="shared" si="48"/>
        <v/>
      </c>
    </row>
    <row r="433" spans="1:11">
      <c r="A433" s="77">
        <v>408</v>
      </c>
      <c r="C433" s="126" t="str">
        <f t="shared" si="42"/>
        <v/>
      </c>
      <c r="D433" s="127" t="str">
        <f t="shared" si="43"/>
        <v/>
      </c>
      <c r="E433" s="128" t="str">
        <f t="shared" si="44"/>
        <v/>
      </c>
      <c r="F433" s="128" t="str">
        <f t="shared" si="45"/>
        <v/>
      </c>
      <c r="G433" s="128" t="str">
        <f t="shared" si="46"/>
        <v/>
      </c>
      <c r="H433" s="129" t="str">
        <f t="shared" si="47"/>
        <v/>
      </c>
      <c r="K433" s="90" t="str">
        <f t="shared" si="48"/>
        <v/>
      </c>
    </row>
    <row r="434" spans="1:11">
      <c r="A434" s="77">
        <v>409</v>
      </c>
      <c r="C434" s="126" t="str">
        <f t="shared" si="42"/>
        <v/>
      </c>
      <c r="D434" s="127" t="str">
        <f t="shared" si="43"/>
        <v/>
      </c>
      <c r="E434" s="128" t="str">
        <f t="shared" si="44"/>
        <v/>
      </c>
      <c r="F434" s="128" t="str">
        <f t="shared" si="45"/>
        <v/>
      </c>
      <c r="G434" s="128" t="str">
        <f t="shared" si="46"/>
        <v/>
      </c>
      <c r="H434" s="129" t="str">
        <f t="shared" si="47"/>
        <v/>
      </c>
      <c r="K434" s="90" t="str">
        <f t="shared" si="48"/>
        <v/>
      </c>
    </row>
    <row r="435" spans="1:11">
      <c r="A435" s="77">
        <v>410</v>
      </c>
      <c r="C435" s="126" t="str">
        <f t="shared" si="42"/>
        <v/>
      </c>
      <c r="D435" s="127" t="str">
        <f t="shared" si="43"/>
        <v/>
      </c>
      <c r="E435" s="128" t="str">
        <f t="shared" si="44"/>
        <v/>
      </c>
      <c r="F435" s="128" t="str">
        <f t="shared" si="45"/>
        <v/>
      </c>
      <c r="G435" s="128" t="str">
        <f t="shared" si="46"/>
        <v/>
      </c>
      <c r="H435" s="129" t="str">
        <f t="shared" si="47"/>
        <v/>
      </c>
      <c r="K435" s="90" t="str">
        <f t="shared" si="48"/>
        <v/>
      </c>
    </row>
    <row r="436" spans="1:11">
      <c r="A436" s="77">
        <v>411</v>
      </c>
      <c r="C436" s="126" t="str">
        <f t="shared" si="42"/>
        <v/>
      </c>
      <c r="D436" s="127" t="str">
        <f t="shared" si="43"/>
        <v/>
      </c>
      <c r="E436" s="128" t="str">
        <f t="shared" si="44"/>
        <v/>
      </c>
      <c r="F436" s="128" t="str">
        <f t="shared" si="45"/>
        <v/>
      </c>
      <c r="G436" s="128" t="str">
        <f t="shared" si="46"/>
        <v/>
      </c>
      <c r="H436" s="129" t="str">
        <f t="shared" si="47"/>
        <v/>
      </c>
      <c r="K436" s="90" t="str">
        <f t="shared" si="48"/>
        <v/>
      </c>
    </row>
    <row r="437" spans="1:11">
      <c r="A437" s="77">
        <v>412</v>
      </c>
      <c r="C437" s="126" t="str">
        <f t="shared" si="42"/>
        <v/>
      </c>
      <c r="D437" s="127" t="str">
        <f t="shared" si="43"/>
        <v/>
      </c>
      <c r="E437" s="128" t="str">
        <f t="shared" si="44"/>
        <v/>
      </c>
      <c r="F437" s="128" t="str">
        <f t="shared" si="45"/>
        <v/>
      </c>
      <c r="G437" s="128" t="str">
        <f t="shared" si="46"/>
        <v/>
      </c>
      <c r="H437" s="129" t="str">
        <f t="shared" si="47"/>
        <v/>
      </c>
      <c r="K437" s="90" t="str">
        <f t="shared" si="48"/>
        <v/>
      </c>
    </row>
    <row r="438" spans="1:11">
      <c r="A438" s="77">
        <v>413</v>
      </c>
      <c r="C438" s="126" t="str">
        <f t="shared" si="42"/>
        <v/>
      </c>
      <c r="D438" s="127" t="str">
        <f t="shared" si="43"/>
        <v/>
      </c>
      <c r="E438" s="128" t="str">
        <f t="shared" si="44"/>
        <v/>
      </c>
      <c r="F438" s="128" t="str">
        <f t="shared" si="45"/>
        <v/>
      </c>
      <c r="G438" s="128" t="str">
        <f t="shared" si="46"/>
        <v/>
      </c>
      <c r="H438" s="129" t="str">
        <f t="shared" si="47"/>
        <v/>
      </c>
      <c r="K438" s="90" t="str">
        <f t="shared" si="48"/>
        <v/>
      </c>
    </row>
    <row r="439" spans="1:11">
      <c r="A439" s="77">
        <v>414</v>
      </c>
      <c r="C439" s="126" t="str">
        <f t="shared" si="42"/>
        <v/>
      </c>
      <c r="D439" s="127" t="str">
        <f t="shared" si="43"/>
        <v/>
      </c>
      <c r="E439" s="128" t="str">
        <f t="shared" si="44"/>
        <v/>
      </c>
      <c r="F439" s="128" t="str">
        <f t="shared" si="45"/>
        <v/>
      </c>
      <c r="G439" s="128" t="str">
        <f t="shared" si="46"/>
        <v/>
      </c>
      <c r="H439" s="129" t="str">
        <f t="shared" si="47"/>
        <v/>
      </c>
      <c r="K439" s="90" t="str">
        <f t="shared" si="48"/>
        <v/>
      </c>
    </row>
    <row r="440" spans="1:11">
      <c r="A440" s="77">
        <v>415</v>
      </c>
      <c r="C440" s="126" t="str">
        <f t="shared" si="42"/>
        <v/>
      </c>
      <c r="D440" s="127" t="str">
        <f t="shared" si="43"/>
        <v/>
      </c>
      <c r="E440" s="128" t="str">
        <f t="shared" si="44"/>
        <v/>
      </c>
      <c r="F440" s="128" t="str">
        <f t="shared" si="45"/>
        <v/>
      </c>
      <c r="G440" s="128" t="str">
        <f t="shared" si="46"/>
        <v/>
      </c>
      <c r="H440" s="129" t="str">
        <f t="shared" si="47"/>
        <v/>
      </c>
      <c r="K440" s="90" t="str">
        <f t="shared" si="48"/>
        <v/>
      </c>
    </row>
    <row r="441" spans="1:11">
      <c r="A441" s="77">
        <v>416</v>
      </c>
      <c r="C441" s="126" t="str">
        <f t="shared" si="42"/>
        <v/>
      </c>
      <c r="D441" s="127" t="str">
        <f t="shared" si="43"/>
        <v/>
      </c>
      <c r="E441" s="128" t="str">
        <f t="shared" si="44"/>
        <v/>
      </c>
      <c r="F441" s="128" t="str">
        <f t="shared" si="45"/>
        <v/>
      </c>
      <c r="G441" s="128" t="str">
        <f t="shared" si="46"/>
        <v/>
      </c>
      <c r="H441" s="129" t="str">
        <f t="shared" si="47"/>
        <v/>
      </c>
      <c r="K441" s="90" t="str">
        <f t="shared" si="48"/>
        <v/>
      </c>
    </row>
    <row r="442" spans="1:11">
      <c r="A442" s="77">
        <v>417</v>
      </c>
      <c r="C442" s="126" t="str">
        <f t="shared" si="42"/>
        <v/>
      </c>
      <c r="D442" s="127" t="str">
        <f t="shared" si="43"/>
        <v/>
      </c>
      <c r="E442" s="128" t="str">
        <f t="shared" si="44"/>
        <v/>
      </c>
      <c r="F442" s="128" t="str">
        <f t="shared" si="45"/>
        <v/>
      </c>
      <c r="G442" s="128" t="str">
        <f t="shared" si="46"/>
        <v/>
      </c>
      <c r="H442" s="129" t="str">
        <f t="shared" si="47"/>
        <v/>
      </c>
      <c r="K442" s="90" t="str">
        <f t="shared" si="48"/>
        <v/>
      </c>
    </row>
    <row r="443" spans="1:11">
      <c r="A443" s="77">
        <v>418</v>
      </c>
      <c r="C443" s="126" t="str">
        <f t="shared" si="42"/>
        <v/>
      </c>
      <c r="D443" s="127" t="str">
        <f t="shared" si="43"/>
        <v/>
      </c>
      <c r="E443" s="128" t="str">
        <f t="shared" si="44"/>
        <v/>
      </c>
      <c r="F443" s="128" t="str">
        <f t="shared" si="45"/>
        <v/>
      </c>
      <c r="G443" s="128" t="str">
        <f t="shared" si="46"/>
        <v/>
      </c>
      <c r="H443" s="129" t="str">
        <f t="shared" si="47"/>
        <v/>
      </c>
      <c r="K443" s="90" t="str">
        <f t="shared" si="48"/>
        <v/>
      </c>
    </row>
    <row r="444" spans="1:11">
      <c r="A444" s="77">
        <v>419</v>
      </c>
      <c r="C444" s="126" t="str">
        <f t="shared" si="42"/>
        <v/>
      </c>
      <c r="D444" s="127" t="str">
        <f t="shared" si="43"/>
        <v/>
      </c>
      <c r="E444" s="128" t="str">
        <f t="shared" si="44"/>
        <v/>
      </c>
      <c r="F444" s="128" t="str">
        <f t="shared" si="45"/>
        <v/>
      </c>
      <c r="G444" s="128" t="str">
        <f t="shared" si="46"/>
        <v/>
      </c>
      <c r="H444" s="129" t="str">
        <f t="shared" si="47"/>
        <v/>
      </c>
      <c r="K444" s="90" t="str">
        <f t="shared" si="48"/>
        <v/>
      </c>
    </row>
    <row r="445" spans="1:11">
      <c r="A445" s="77">
        <v>420</v>
      </c>
      <c r="C445" s="126" t="str">
        <f t="shared" si="42"/>
        <v/>
      </c>
      <c r="D445" s="127" t="str">
        <f t="shared" si="43"/>
        <v/>
      </c>
      <c r="E445" s="128" t="str">
        <f t="shared" si="44"/>
        <v/>
      </c>
      <c r="F445" s="128" t="str">
        <f t="shared" si="45"/>
        <v/>
      </c>
      <c r="G445" s="128" t="str">
        <f t="shared" si="46"/>
        <v/>
      </c>
      <c r="H445" s="129" t="str">
        <f t="shared" si="47"/>
        <v/>
      </c>
      <c r="K445" s="90" t="str">
        <f t="shared" si="48"/>
        <v/>
      </c>
    </row>
    <row r="446" spans="1:11">
      <c r="A446" s="77">
        <v>421</v>
      </c>
      <c r="C446" s="126" t="str">
        <f t="shared" si="42"/>
        <v/>
      </c>
      <c r="D446" s="127" t="str">
        <f t="shared" si="43"/>
        <v/>
      </c>
      <c r="E446" s="128" t="str">
        <f t="shared" si="44"/>
        <v/>
      </c>
      <c r="F446" s="128" t="str">
        <f t="shared" si="45"/>
        <v/>
      </c>
      <c r="G446" s="128" t="str">
        <f t="shared" si="46"/>
        <v/>
      </c>
      <c r="H446" s="129" t="str">
        <f t="shared" si="47"/>
        <v/>
      </c>
      <c r="K446" s="90" t="str">
        <f t="shared" si="48"/>
        <v/>
      </c>
    </row>
    <row r="447" spans="1:11">
      <c r="A447" s="77">
        <v>422</v>
      </c>
      <c r="C447" s="126" t="str">
        <f t="shared" si="42"/>
        <v/>
      </c>
      <c r="D447" s="127" t="str">
        <f t="shared" si="43"/>
        <v/>
      </c>
      <c r="E447" s="128" t="str">
        <f t="shared" si="44"/>
        <v/>
      </c>
      <c r="F447" s="128" t="str">
        <f t="shared" si="45"/>
        <v/>
      </c>
      <c r="G447" s="128" t="str">
        <f t="shared" si="46"/>
        <v/>
      </c>
      <c r="H447" s="129" t="str">
        <f t="shared" si="47"/>
        <v/>
      </c>
      <c r="K447" s="90" t="str">
        <f t="shared" si="48"/>
        <v/>
      </c>
    </row>
    <row r="448" spans="1:11">
      <c r="A448" s="77">
        <v>423</v>
      </c>
      <c r="C448" s="126" t="str">
        <f t="shared" si="42"/>
        <v/>
      </c>
      <c r="D448" s="127" t="str">
        <f t="shared" si="43"/>
        <v/>
      </c>
      <c r="E448" s="128" t="str">
        <f t="shared" si="44"/>
        <v/>
      </c>
      <c r="F448" s="128" t="str">
        <f t="shared" si="45"/>
        <v/>
      </c>
      <c r="G448" s="128" t="str">
        <f t="shared" si="46"/>
        <v/>
      </c>
      <c r="H448" s="129" t="str">
        <f t="shared" si="47"/>
        <v/>
      </c>
      <c r="K448" s="90" t="str">
        <f t="shared" si="48"/>
        <v/>
      </c>
    </row>
    <row r="449" spans="1:11">
      <c r="A449" s="77">
        <v>424</v>
      </c>
      <c r="C449" s="126" t="str">
        <f t="shared" si="42"/>
        <v/>
      </c>
      <c r="D449" s="127" t="str">
        <f t="shared" si="43"/>
        <v/>
      </c>
      <c r="E449" s="128" t="str">
        <f t="shared" si="44"/>
        <v/>
      </c>
      <c r="F449" s="128" t="str">
        <f t="shared" si="45"/>
        <v/>
      </c>
      <c r="G449" s="128" t="str">
        <f t="shared" si="46"/>
        <v/>
      </c>
      <c r="H449" s="129" t="str">
        <f t="shared" si="47"/>
        <v/>
      </c>
      <c r="K449" s="90" t="str">
        <f t="shared" si="48"/>
        <v/>
      </c>
    </row>
    <row r="450" spans="1:11">
      <c r="A450" s="77">
        <v>425</v>
      </c>
      <c r="C450" s="126" t="str">
        <f t="shared" si="42"/>
        <v/>
      </c>
      <c r="D450" s="127" t="str">
        <f t="shared" si="43"/>
        <v/>
      </c>
      <c r="E450" s="128" t="str">
        <f t="shared" si="44"/>
        <v/>
      </c>
      <c r="F450" s="128" t="str">
        <f t="shared" si="45"/>
        <v/>
      </c>
      <c r="G450" s="128" t="str">
        <f t="shared" si="46"/>
        <v/>
      </c>
      <c r="H450" s="129" t="str">
        <f t="shared" si="47"/>
        <v/>
      </c>
      <c r="K450" s="90" t="str">
        <f t="shared" si="48"/>
        <v/>
      </c>
    </row>
    <row r="451" spans="1:11">
      <c r="A451" s="77">
        <v>426</v>
      </c>
      <c r="C451" s="126" t="str">
        <f t="shared" si="42"/>
        <v/>
      </c>
      <c r="D451" s="127" t="str">
        <f t="shared" si="43"/>
        <v/>
      </c>
      <c r="E451" s="128" t="str">
        <f t="shared" si="44"/>
        <v/>
      </c>
      <c r="F451" s="128" t="str">
        <f t="shared" si="45"/>
        <v/>
      </c>
      <c r="G451" s="128" t="str">
        <f t="shared" si="46"/>
        <v/>
      </c>
      <c r="H451" s="129" t="str">
        <f t="shared" si="47"/>
        <v/>
      </c>
      <c r="K451" s="90" t="str">
        <f t="shared" si="48"/>
        <v/>
      </c>
    </row>
    <row r="452" spans="1:11">
      <c r="A452" s="77">
        <v>427</v>
      </c>
      <c r="C452" s="126" t="str">
        <f t="shared" si="42"/>
        <v/>
      </c>
      <c r="D452" s="127" t="str">
        <f t="shared" si="43"/>
        <v/>
      </c>
      <c r="E452" s="128" t="str">
        <f t="shared" si="44"/>
        <v/>
      </c>
      <c r="F452" s="128" t="str">
        <f t="shared" si="45"/>
        <v/>
      </c>
      <c r="G452" s="128" t="str">
        <f t="shared" si="46"/>
        <v/>
      </c>
      <c r="H452" s="129" t="str">
        <f t="shared" si="47"/>
        <v/>
      </c>
      <c r="K452" s="90" t="str">
        <f t="shared" si="48"/>
        <v/>
      </c>
    </row>
    <row r="453" spans="1:11">
      <c r="A453" s="77">
        <v>428</v>
      </c>
      <c r="C453" s="126" t="str">
        <f t="shared" si="42"/>
        <v/>
      </c>
      <c r="D453" s="127" t="str">
        <f t="shared" si="43"/>
        <v/>
      </c>
      <c r="E453" s="128" t="str">
        <f t="shared" si="44"/>
        <v/>
      </c>
      <c r="F453" s="128" t="str">
        <f t="shared" si="45"/>
        <v/>
      </c>
      <c r="G453" s="128" t="str">
        <f t="shared" si="46"/>
        <v/>
      </c>
      <c r="H453" s="129" t="str">
        <f t="shared" si="47"/>
        <v/>
      </c>
      <c r="K453" s="90" t="str">
        <f t="shared" si="48"/>
        <v/>
      </c>
    </row>
    <row r="454" spans="1:11">
      <c r="A454" s="77">
        <v>429</v>
      </c>
      <c r="C454" s="126" t="str">
        <f t="shared" si="42"/>
        <v/>
      </c>
      <c r="D454" s="127" t="str">
        <f t="shared" si="43"/>
        <v/>
      </c>
      <c r="E454" s="128" t="str">
        <f t="shared" si="44"/>
        <v/>
      </c>
      <c r="F454" s="128" t="str">
        <f t="shared" si="45"/>
        <v/>
      </c>
      <c r="G454" s="128" t="str">
        <f t="shared" si="46"/>
        <v/>
      </c>
      <c r="H454" s="129" t="str">
        <f t="shared" si="47"/>
        <v/>
      </c>
      <c r="K454" s="90" t="str">
        <f t="shared" si="48"/>
        <v/>
      </c>
    </row>
    <row r="455" spans="1:11">
      <c r="A455" s="77">
        <v>430</v>
      </c>
      <c r="C455" s="126" t="str">
        <f t="shared" si="42"/>
        <v/>
      </c>
      <c r="D455" s="127" t="str">
        <f t="shared" si="43"/>
        <v/>
      </c>
      <c r="E455" s="128" t="str">
        <f t="shared" si="44"/>
        <v/>
      </c>
      <c r="F455" s="128" t="str">
        <f t="shared" si="45"/>
        <v/>
      </c>
      <c r="G455" s="128" t="str">
        <f t="shared" si="46"/>
        <v/>
      </c>
      <c r="H455" s="129" t="str">
        <f t="shared" si="47"/>
        <v/>
      </c>
      <c r="K455" s="90" t="str">
        <f t="shared" si="48"/>
        <v/>
      </c>
    </row>
    <row r="456" spans="1:11">
      <c r="A456" s="77">
        <v>431</v>
      </c>
      <c r="C456" s="126" t="str">
        <f t="shared" si="42"/>
        <v/>
      </c>
      <c r="D456" s="127" t="str">
        <f t="shared" si="43"/>
        <v/>
      </c>
      <c r="E456" s="128" t="str">
        <f t="shared" si="44"/>
        <v/>
      </c>
      <c r="F456" s="128" t="str">
        <f t="shared" si="45"/>
        <v/>
      </c>
      <c r="G456" s="128" t="str">
        <f t="shared" si="46"/>
        <v/>
      </c>
      <c r="H456" s="129" t="str">
        <f t="shared" si="47"/>
        <v/>
      </c>
      <c r="K456" s="90" t="str">
        <f t="shared" si="48"/>
        <v/>
      </c>
    </row>
    <row r="457" spans="1:11">
      <c r="A457" s="77">
        <v>432</v>
      </c>
      <c r="C457" s="126" t="str">
        <f t="shared" si="42"/>
        <v/>
      </c>
      <c r="D457" s="127" t="str">
        <f t="shared" si="43"/>
        <v/>
      </c>
      <c r="E457" s="128" t="str">
        <f t="shared" si="44"/>
        <v/>
      </c>
      <c r="F457" s="128" t="str">
        <f t="shared" si="45"/>
        <v/>
      </c>
      <c r="G457" s="128" t="str">
        <f t="shared" si="46"/>
        <v/>
      </c>
      <c r="H457" s="129" t="str">
        <f t="shared" si="47"/>
        <v/>
      </c>
      <c r="K457" s="90" t="str">
        <f t="shared" si="48"/>
        <v/>
      </c>
    </row>
    <row r="458" spans="1:11">
      <c r="A458" s="77">
        <v>433</v>
      </c>
      <c r="C458" s="126" t="str">
        <f t="shared" si="42"/>
        <v/>
      </c>
      <c r="D458" s="127" t="str">
        <f t="shared" si="43"/>
        <v/>
      </c>
      <c r="E458" s="128" t="str">
        <f t="shared" si="44"/>
        <v/>
      </c>
      <c r="F458" s="128" t="str">
        <f t="shared" si="45"/>
        <v/>
      </c>
      <c r="G458" s="128" t="str">
        <f t="shared" si="46"/>
        <v/>
      </c>
      <c r="H458" s="129" t="str">
        <f t="shared" si="47"/>
        <v/>
      </c>
      <c r="K458" s="90" t="str">
        <f t="shared" si="48"/>
        <v/>
      </c>
    </row>
    <row r="459" spans="1:11">
      <c r="A459" s="77">
        <v>434</v>
      </c>
      <c r="C459" s="126" t="str">
        <f t="shared" si="42"/>
        <v/>
      </c>
      <c r="D459" s="127" t="str">
        <f t="shared" si="43"/>
        <v/>
      </c>
      <c r="E459" s="128" t="str">
        <f t="shared" si="44"/>
        <v/>
      </c>
      <c r="F459" s="128" t="str">
        <f t="shared" si="45"/>
        <v/>
      </c>
      <c r="G459" s="128" t="str">
        <f t="shared" si="46"/>
        <v/>
      </c>
      <c r="H459" s="129" t="str">
        <f t="shared" si="47"/>
        <v/>
      </c>
      <c r="K459" s="90" t="str">
        <f t="shared" si="48"/>
        <v/>
      </c>
    </row>
    <row r="460" spans="1:11">
      <c r="A460" s="77">
        <v>435</v>
      </c>
      <c r="C460" s="126" t="str">
        <f t="shared" si="42"/>
        <v/>
      </c>
      <c r="D460" s="127" t="str">
        <f t="shared" si="43"/>
        <v/>
      </c>
      <c r="E460" s="128" t="str">
        <f t="shared" si="44"/>
        <v/>
      </c>
      <c r="F460" s="128" t="str">
        <f t="shared" si="45"/>
        <v/>
      </c>
      <c r="G460" s="128" t="str">
        <f t="shared" si="46"/>
        <v/>
      </c>
      <c r="H460" s="129" t="str">
        <f t="shared" si="47"/>
        <v/>
      </c>
      <c r="K460" s="90" t="str">
        <f t="shared" si="48"/>
        <v/>
      </c>
    </row>
    <row r="461" spans="1:11">
      <c r="A461" s="77">
        <v>436</v>
      </c>
      <c r="C461" s="126" t="str">
        <f t="shared" si="42"/>
        <v/>
      </c>
      <c r="D461" s="127" t="str">
        <f t="shared" si="43"/>
        <v/>
      </c>
      <c r="E461" s="128" t="str">
        <f t="shared" si="44"/>
        <v/>
      </c>
      <c r="F461" s="128" t="str">
        <f t="shared" si="45"/>
        <v/>
      </c>
      <c r="G461" s="128" t="str">
        <f t="shared" si="46"/>
        <v/>
      </c>
      <c r="H461" s="129" t="str">
        <f t="shared" si="47"/>
        <v/>
      </c>
      <c r="K461" s="90" t="str">
        <f t="shared" si="48"/>
        <v/>
      </c>
    </row>
    <row r="462" spans="1:11">
      <c r="A462" s="77">
        <v>437</v>
      </c>
      <c r="C462" s="126" t="str">
        <f t="shared" si="42"/>
        <v/>
      </c>
      <c r="D462" s="127" t="str">
        <f t="shared" si="43"/>
        <v/>
      </c>
      <c r="E462" s="128" t="str">
        <f t="shared" si="44"/>
        <v/>
      </c>
      <c r="F462" s="128" t="str">
        <f t="shared" si="45"/>
        <v/>
      </c>
      <c r="G462" s="128" t="str">
        <f t="shared" si="46"/>
        <v/>
      </c>
      <c r="H462" s="129" t="str">
        <f t="shared" si="47"/>
        <v/>
      </c>
      <c r="K462" s="90" t="str">
        <f t="shared" si="48"/>
        <v/>
      </c>
    </row>
    <row r="463" spans="1:11">
      <c r="A463" s="77">
        <v>438</v>
      </c>
      <c r="C463" s="126" t="str">
        <f t="shared" si="42"/>
        <v/>
      </c>
      <c r="D463" s="127" t="str">
        <f t="shared" si="43"/>
        <v/>
      </c>
      <c r="E463" s="128" t="str">
        <f t="shared" si="44"/>
        <v/>
      </c>
      <c r="F463" s="128" t="str">
        <f t="shared" si="45"/>
        <v/>
      </c>
      <c r="G463" s="128" t="str">
        <f t="shared" si="46"/>
        <v/>
      </c>
      <c r="H463" s="129" t="str">
        <f t="shared" si="47"/>
        <v/>
      </c>
      <c r="K463" s="90" t="str">
        <f t="shared" si="48"/>
        <v/>
      </c>
    </row>
    <row r="464" spans="1:11">
      <c r="A464" s="77">
        <v>439</v>
      </c>
      <c r="C464" s="126" t="str">
        <f t="shared" si="42"/>
        <v/>
      </c>
      <c r="D464" s="127" t="str">
        <f t="shared" si="43"/>
        <v/>
      </c>
      <c r="E464" s="128" t="str">
        <f t="shared" si="44"/>
        <v/>
      </c>
      <c r="F464" s="128" t="str">
        <f t="shared" si="45"/>
        <v/>
      </c>
      <c r="G464" s="128" t="str">
        <f t="shared" si="46"/>
        <v/>
      </c>
      <c r="H464" s="129" t="str">
        <f t="shared" si="47"/>
        <v/>
      </c>
      <c r="K464" s="90" t="str">
        <f t="shared" si="48"/>
        <v/>
      </c>
    </row>
    <row r="465" spans="1:11">
      <c r="A465" s="77">
        <v>440</v>
      </c>
      <c r="C465" s="126" t="str">
        <f t="shared" si="42"/>
        <v/>
      </c>
      <c r="D465" s="127" t="str">
        <f t="shared" si="43"/>
        <v/>
      </c>
      <c r="E465" s="128" t="str">
        <f t="shared" si="44"/>
        <v/>
      </c>
      <c r="F465" s="128" t="str">
        <f t="shared" si="45"/>
        <v/>
      </c>
      <c r="G465" s="128" t="str">
        <f t="shared" si="46"/>
        <v/>
      </c>
      <c r="H465" s="129" t="str">
        <f t="shared" si="47"/>
        <v/>
      </c>
      <c r="K465" s="90" t="str">
        <f t="shared" si="48"/>
        <v/>
      </c>
    </row>
    <row r="466" spans="1:11">
      <c r="A466" s="77">
        <v>441</v>
      </c>
      <c r="C466" s="126" t="str">
        <f t="shared" si="42"/>
        <v/>
      </c>
      <c r="D466" s="127" t="str">
        <f t="shared" si="43"/>
        <v/>
      </c>
      <c r="E466" s="128" t="str">
        <f t="shared" si="44"/>
        <v/>
      </c>
      <c r="F466" s="128" t="str">
        <f t="shared" si="45"/>
        <v/>
      </c>
      <c r="G466" s="128" t="str">
        <f t="shared" si="46"/>
        <v/>
      </c>
      <c r="H466" s="129" t="str">
        <f t="shared" si="47"/>
        <v/>
      </c>
      <c r="K466" s="90" t="str">
        <f t="shared" si="48"/>
        <v/>
      </c>
    </row>
    <row r="467" spans="1:11">
      <c r="A467" s="77">
        <v>442</v>
      </c>
      <c r="C467" s="126" t="str">
        <f t="shared" si="42"/>
        <v/>
      </c>
      <c r="D467" s="127" t="str">
        <f t="shared" si="43"/>
        <v/>
      </c>
      <c r="E467" s="128" t="str">
        <f t="shared" si="44"/>
        <v/>
      </c>
      <c r="F467" s="128" t="str">
        <f t="shared" si="45"/>
        <v/>
      </c>
      <c r="G467" s="128" t="str">
        <f t="shared" si="46"/>
        <v/>
      </c>
      <c r="H467" s="129" t="str">
        <f t="shared" si="47"/>
        <v/>
      </c>
      <c r="K467" s="90" t="str">
        <f t="shared" si="48"/>
        <v/>
      </c>
    </row>
    <row r="468" spans="1:11">
      <c r="A468" s="77">
        <v>443</v>
      </c>
      <c r="C468" s="126" t="str">
        <f t="shared" si="42"/>
        <v/>
      </c>
      <c r="D468" s="127" t="str">
        <f t="shared" si="43"/>
        <v/>
      </c>
      <c r="E468" s="128" t="str">
        <f t="shared" si="44"/>
        <v/>
      </c>
      <c r="F468" s="128" t="str">
        <f t="shared" si="45"/>
        <v/>
      </c>
      <c r="G468" s="128" t="str">
        <f t="shared" si="46"/>
        <v/>
      </c>
      <c r="H468" s="129" t="str">
        <f t="shared" si="47"/>
        <v/>
      </c>
      <c r="K468" s="90" t="str">
        <f t="shared" si="48"/>
        <v/>
      </c>
    </row>
    <row r="469" spans="1:11">
      <c r="A469" s="77">
        <v>444</v>
      </c>
      <c r="C469" s="126" t="str">
        <f t="shared" si="42"/>
        <v/>
      </c>
      <c r="D469" s="127" t="str">
        <f t="shared" si="43"/>
        <v/>
      </c>
      <c r="E469" s="128" t="str">
        <f t="shared" si="44"/>
        <v/>
      </c>
      <c r="F469" s="128" t="str">
        <f t="shared" si="45"/>
        <v/>
      </c>
      <c r="G469" s="128" t="str">
        <f t="shared" si="46"/>
        <v/>
      </c>
      <c r="H469" s="129" t="str">
        <f t="shared" si="47"/>
        <v/>
      </c>
      <c r="K469" s="90" t="str">
        <f t="shared" si="48"/>
        <v/>
      </c>
    </row>
    <row r="470" spans="1:11">
      <c r="A470" s="77">
        <v>445</v>
      </c>
      <c r="C470" s="126" t="str">
        <f t="shared" si="42"/>
        <v/>
      </c>
      <c r="D470" s="127" t="str">
        <f t="shared" si="43"/>
        <v/>
      </c>
      <c r="E470" s="128" t="str">
        <f t="shared" si="44"/>
        <v/>
      </c>
      <c r="F470" s="128" t="str">
        <f t="shared" si="45"/>
        <v/>
      </c>
      <c r="G470" s="128" t="str">
        <f t="shared" si="46"/>
        <v/>
      </c>
      <c r="H470" s="129" t="str">
        <f t="shared" si="47"/>
        <v/>
      </c>
      <c r="K470" s="90" t="str">
        <f t="shared" si="48"/>
        <v/>
      </c>
    </row>
    <row r="471" spans="1:11">
      <c r="A471" s="77">
        <v>446</v>
      </c>
      <c r="C471" s="126" t="str">
        <f t="shared" si="42"/>
        <v/>
      </c>
      <c r="D471" s="127" t="str">
        <f t="shared" si="43"/>
        <v/>
      </c>
      <c r="E471" s="128" t="str">
        <f t="shared" si="44"/>
        <v/>
      </c>
      <c r="F471" s="128" t="str">
        <f t="shared" si="45"/>
        <v/>
      </c>
      <c r="G471" s="128" t="str">
        <f t="shared" si="46"/>
        <v/>
      </c>
      <c r="H471" s="129" t="str">
        <f t="shared" si="47"/>
        <v/>
      </c>
      <c r="K471" s="90" t="str">
        <f t="shared" si="48"/>
        <v/>
      </c>
    </row>
    <row r="472" spans="1:11">
      <c r="A472" s="77">
        <v>447</v>
      </c>
      <c r="C472" s="126" t="str">
        <f t="shared" si="42"/>
        <v/>
      </c>
      <c r="D472" s="127" t="str">
        <f t="shared" si="43"/>
        <v/>
      </c>
      <c r="E472" s="128" t="str">
        <f t="shared" si="44"/>
        <v/>
      </c>
      <c r="F472" s="128" t="str">
        <f t="shared" si="45"/>
        <v/>
      </c>
      <c r="G472" s="128" t="str">
        <f t="shared" si="46"/>
        <v/>
      </c>
      <c r="H472" s="129" t="str">
        <f t="shared" si="47"/>
        <v/>
      </c>
      <c r="K472" s="90" t="str">
        <f t="shared" si="48"/>
        <v/>
      </c>
    </row>
    <row r="473" spans="1:11">
      <c r="A473" s="77">
        <v>448</v>
      </c>
      <c r="C473" s="126" t="str">
        <f t="shared" ref="C473:C506" si="49">IF(E$11*E$15&lt;A473,"",A473)</f>
        <v/>
      </c>
      <c r="D473" s="127" t="str">
        <f t="shared" si="43"/>
        <v/>
      </c>
      <c r="E473" s="128" t="str">
        <f t="shared" si="44"/>
        <v/>
      </c>
      <c r="F473" s="128" t="str">
        <f t="shared" si="45"/>
        <v/>
      </c>
      <c r="G473" s="128" t="str">
        <f t="shared" si="46"/>
        <v/>
      </c>
      <c r="H473" s="129" t="str">
        <f t="shared" si="47"/>
        <v/>
      </c>
      <c r="K473" s="90" t="str">
        <f t="shared" si="48"/>
        <v/>
      </c>
    </row>
    <row r="474" spans="1:11">
      <c r="A474" s="77">
        <v>449</v>
      </c>
      <c r="C474" s="126" t="str">
        <f t="shared" si="49"/>
        <v/>
      </c>
      <c r="D474" s="127" t="str">
        <f t="shared" ref="D474:D506" si="50">IF(C474&lt;&gt;"",IF(E$17=1,(H$25*E$13/E$15)/(1-(1+(E$13/E$15))^(-E$11*E$15)),IF(OR(E$17=2,E$17=3),E474+F474,"")),"")</f>
        <v/>
      </c>
      <c r="E474" s="128" t="str">
        <f t="shared" ref="E474:E506" si="51">IF(C474&lt;&gt;"",H473*E$13/E$15,"")</f>
        <v/>
      </c>
      <c r="F474" s="128" t="str">
        <f t="shared" ref="F474:F506" si="52">IF(C474&lt;&gt;"",IF(E$17=1,D474-E474,IF(E$17=2,H$25/(E$11*E$15),IF(E$17=3,IF(E$11*E$15=C474,H$25,0),""))),"")</f>
        <v/>
      </c>
      <c r="G474" s="128" t="str">
        <f t="shared" ref="G474:G506" si="53">IF(C474&lt;&gt;"",G473+F474,"")</f>
        <v/>
      </c>
      <c r="H474" s="129" t="str">
        <f t="shared" ref="H474:H506" si="54">IF(C474&lt;&gt;"",H473-F474,"")</f>
        <v/>
      </c>
      <c r="K474" s="90" t="str">
        <f t="shared" ref="K474:K507" si="55">+D474</f>
        <v/>
      </c>
    </row>
    <row r="475" spans="1:11">
      <c r="A475" s="77">
        <v>450</v>
      </c>
      <c r="C475" s="126" t="str">
        <f t="shared" si="49"/>
        <v/>
      </c>
      <c r="D475" s="127" t="str">
        <f t="shared" si="50"/>
        <v/>
      </c>
      <c r="E475" s="128" t="str">
        <f t="shared" si="51"/>
        <v/>
      </c>
      <c r="F475" s="128" t="str">
        <f t="shared" si="52"/>
        <v/>
      </c>
      <c r="G475" s="128" t="str">
        <f t="shared" si="53"/>
        <v/>
      </c>
      <c r="H475" s="129" t="str">
        <f t="shared" si="54"/>
        <v/>
      </c>
      <c r="K475" s="90" t="str">
        <f t="shared" si="55"/>
        <v/>
      </c>
    </row>
    <row r="476" spans="1:11">
      <c r="A476" s="77">
        <v>451</v>
      </c>
      <c r="C476" s="126" t="str">
        <f t="shared" si="49"/>
        <v/>
      </c>
      <c r="D476" s="127" t="str">
        <f t="shared" si="50"/>
        <v/>
      </c>
      <c r="E476" s="128" t="str">
        <f t="shared" si="51"/>
        <v/>
      </c>
      <c r="F476" s="128" t="str">
        <f t="shared" si="52"/>
        <v/>
      </c>
      <c r="G476" s="128" t="str">
        <f t="shared" si="53"/>
        <v/>
      </c>
      <c r="H476" s="129" t="str">
        <f t="shared" si="54"/>
        <v/>
      </c>
      <c r="K476" s="90" t="str">
        <f t="shared" si="55"/>
        <v/>
      </c>
    </row>
    <row r="477" spans="1:11">
      <c r="A477" s="77">
        <v>452</v>
      </c>
      <c r="C477" s="126" t="str">
        <f t="shared" si="49"/>
        <v/>
      </c>
      <c r="D477" s="127" t="str">
        <f t="shared" si="50"/>
        <v/>
      </c>
      <c r="E477" s="128" t="str">
        <f t="shared" si="51"/>
        <v/>
      </c>
      <c r="F477" s="128" t="str">
        <f t="shared" si="52"/>
        <v/>
      </c>
      <c r="G477" s="128" t="str">
        <f t="shared" si="53"/>
        <v/>
      </c>
      <c r="H477" s="129" t="str">
        <f t="shared" si="54"/>
        <v/>
      </c>
      <c r="K477" s="90" t="str">
        <f t="shared" si="55"/>
        <v/>
      </c>
    </row>
    <row r="478" spans="1:11">
      <c r="A478" s="77">
        <v>453</v>
      </c>
      <c r="C478" s="126" t="str">
        <f t="shared" si="49"/>
        <v/>
      </c>
      <c r="D478" s="127" t="str">
        <f t="shared" si="50"/>
        <v/>
      </c>
      <c r="E478" s="128" t="str">
        <f t="shared" si="51"/>
        <v/>
      </c>
      <c r="F478" s="128" t="str">
        <f t="shared" si="52"/>
        <v/>
      </c>
      <c r="G478" s="128" t="str">
        <f t="shared" si="53"/>
        <v/>
      </c>
      <c r="H478" s="129" t="str">
        <f t="shared" si="54"/>
        <v/>
      </c>
      <c r="K478" s="90" t="str">
        <f t="shared" si="55"/>
        <v/>
      </c>
    </row>
    <row r="479" spans="1:11">
      <c r="A479" s="77">
        <v>454</v>
      </c>
      <c r="C479" s="126" t="str">
        <f t="shared" si="49"/>
        <v/>
      </c>
      <c r="D479" s="127" t="str">
        <f t="shared" si="50"/>
        <v/>
      </c>
      <c r="E479" s="128" t="str">
        <f t="shared" si="51"/>
        <v/>
      </c>
      <c r="F479" s="128" t="str">
        <f t="shared" si="52"/>
        <v/>
      </c>
      <c r="G479" s="128" t="str">
        <f t="shared" si="53"/>
        <v/>
      </c>
      <c r="H479" s="129" t="str">
        <f t="shared" si="54"/>
        <v/>
      </c>
      <c r="K479" s="90" t="str">
        <f t="shared" si="55"/>
        <v/>
      </c>
    </row>
    <row r="480" spans="1:11">
      <c r="A480" s="77">
        <v>455</v>
      </c>
      <c r="C480" s="126" t="str">
        <f t="shared" si="49"/>
        <v/>
      </c>
      <c r="D480" s="127" t="str">
        <f t="shared" si="50"/>
        <v/>
      </c>
      <c r="E480" s="128" t="str">
        <f t="shared" si="51"/>
        <v/>
      </c>
      <c r="F480" s="128" t="str">
        <f t="shared" si="52"/>
        <v/>
      </c>
      <c r="G480" s="128" t="str">
        <f t="shared" si="53"/>
        <v/>
      </c>
      <c r="H480" s="129" t="str">
        <f t="shared" si="54"/>
        <v/>
      </c>
      <c r="K480" s="90" t="str">
        <f t="shared" si="55"/>
        <v/>
      </c>
    </row>
    <row r="481" spans="1:11">
      <c r="A481" s="77">
        <v>456</v>
      </c>
      <c r="C481" s="126" t="str">
        <f t="shared" si="49"/>
        <v/>
      </c>
      <c r="D481" s="127" t="str">
        <f t="shared" si="50"/>
        <v/>
      </c>
      <c r="E481" s="128" t="str">
        <f t="shared" si="51"/>
        <v/>
      </c>
      <c r="F481" s="128" t="str">
        <f t="shared" si="52"/>
        <v/>
      </c>
      <c r="G481" s="128" t="str">
        <f t="shared" si="53"/>
        <v/>
      </c>
      <c r="H481" s="129" t="str">
        <f t="shared" si="54"/>
        <v/>
      </c>
      <c r="K481" s="90" t="str">
        <f t="shared" si="55"/>
        <v/>
      </c>
    </row>
    <row r="482" spans="1:11">
      <c r="A482" s="77">
        <v>457</v>
      </c>
      <c r="C482" s="126" t="str">
        <f t="shared" si="49"/>
        <v/>
      </c>
      <c r="D482" s="127" t="str">
        <f t="shared" si="50"/>
        <v/>
      </c>
      <c r="E482" s="128" t="str">
        <f t="shared" si="51"/>
        <v/>
      </c>
      <c r="F482" s="128" t="str">
        <f t="shared" si="52"/>
        <v/>
      </c>
      <c r="G482" s="128" t="str">
        <f t="shared" si="53"/>
        <v/>
      </c>
      <c r="H482" s="129" t="str">
        <f t="shared" si="54"/>
        <v/>
      </c>
      <c r="K482" s="90" t="str">
        <f t="shared" si="55"/>
        <v/>
      </c>
    </row>
    <row r="483" spans="1:11">
      <c r="A483" s="77">
        <v>458</v>
      </c>
      <c r="C483" s="126" t="str">
        <f t="shared" si="49"/>
        <v/>
      </c>
      <c r="D483" s="127" t="str">
        <f t="shared" si="50"/>
        <v/>
      </c>
      <c r="E483" s="128" t="str">
        <f t="shared" si="51"/>
        <v/>
      </c>
      <c r="F483" s="128" t="str">
        <f t="shared" si="52"/>
        <v/>
      </c>
      <c r="G483" s="128" t="str">
        <f t="shared" si="53"/>
        <v/>
      </c>
      <c r="H483" s="129" t="str">
        <f t="shared" si="54"/>
        <v/>
      </c>
      <c r="K483" s="90" t="str">
        <f t="shared" si="55"/>
        <v/>
      </c>
    </row>
    <row r="484" spans="1:11">
      <c r="A484" s="77">
        <v>459</v>
      </c>
      <c r="C484" s="126" t="str">
        <f t="shared" si="49"/>
        <v/>
      </c>
      <c r="D484" s="127" t="str">
        <f t="shared" si="50"/>
        <v/>
      </c>
      <c r="E484" s="128" t="str">
        <f t="shared" si="51"/>
        <v/>
      </c>
      <c r="F484" s="128" t="str">
        <f t="shared" si="52"/>
        <v/>
      </c>
      <c r="G484" s="128" t="str">
        <f t="shared" si="53"/>
        <v/>
      </c>
      <c r="H484" s="129" t="str">
        <f t="shared" si="54"/>
        <v/>
      </c>
      <c r="K484" s="90" t="str">
        <f t="shared" si="55"/>
        <v/>
      </c>
    </row>
    <row r="485" spans="1:11">
      <c r="A485" s="77">
        <v>460</v>
      </c>
      <c r="C485" s="126" t="str">
        <f t="shared" si="49"/>
        <v/>
      </c>
      <c r="D485" s="127" t="str">
        <f t="shared" si="50"/>
        <v/>
      </c>
      <c r="E485" s="128" t="str">
        <f t="shared" si="51"/>
        <v/>
      </c>
      <c r="F485" s="128" t="str">
        <f t="shared" si="52"/>
        <v/>
      </c>
      <c r="G485" s="128" t="str">
        <f t="shared" si="53"/>
        <v/>
      </c>
      <c r="H485" s="129" t="str">
        <f t="shared" si="54"/>
        <v/>
      </c>
      <c r="K485" s="90" t="str">
        <f t="shared" si="55"/>
        <v/>
      </c>
    </row>
    <row r="486" spans="1:11">
      <c r="A486" s="77">
        <v>461</v>
      </c>
      <c r="C486" s="126" t="str">
        <f t="shared" si="49"/>
        <v/>
      </c>
      <c r="D486" s="127" t="str">
        <f t="shared" si="50"/>
        <v/>
      </c>
      <c r="E486" s="128" t="str">
        <f t="shared" si="51"/>
        <v/>
      </c>
      <c r="F486" s="128" t="str">
        <f t="shared" si="52"/>
        <v/>
      </c>
      <c r="G486" s="128" t="str">
        <f t="shared" si="53"/>
        <v/>
      </c>
      <c r="H486" s="129" t="str">
        <f t="shared" si="54"/>
        <v/>
      </c>
      <c r="K486" s="90" t="str">
        <f t="shared" si="55"/>
        <v/>
      </c>
    </row>
    <row r="487" spans="1:11">
      <c r="A487" s="77">
        <v>462</v>
      </c>
      <c r="C487" s="126" t="str">
        <f t="shared" si="49"/>
        <v/>
      </c>
      <c r="D487" s="127" t="str">
        <f t="shared" si="50"/>
        <v/>
      </c>
      <c r="E487" s="128" t="str">
        <f t="shared" si="51"/>
        <v/>
      </c>
      <c r="F487" s="128" t="str">
        <f t="shared" si="52"/>
        <v/>
      </c>
      <c r="G487" s="128" t="str">
        <f t="shared" si="53"/>
        <v/>
      </c>
      <c r="H487" s="129" t="str">
        <f t="shared" si="54"/>
        <v/>
      </c>
      <c r="K487" s="90" t="str">
        <f t="shared" si="55"/>
        <v/>
      </c>
    </row>
    <row r="488" spans="1:11">
      <c r="A488" s="77">
        <v>463</v>
      </c>
      <c r="C488" s="126" t="str">
        <f t="shared" si="49"/>
        <v/>
      </c>
      <c r="D488" s="127" t="str">
        <f t="shared" si="50"/>
        <v/>
      </c>
      <c r="E488" s="128" t="str">
        <f t="shared" si="51"/>
        <v/>
      </c>
      <c r="F488" s="128" t="str">
        <f t="shared" si="52"/>
        <v/>
      </c>
      <c r="G488" s="128" t="str">
        <f t="shared" si="53"/>
        <v/>
      </c>
      <c r="H488" s="129" t="str">
        <f t="shared" si="54"/>
        <v/>
      </c>
      <c r="K488" s="90" t="str">
        <f t="shared" si="55"/>
        <v/>
      </c>
    </row>
    <row r="489" spans="1:11">
      <c r="A489" s="77">
        <v>464</v>
      </c>
      <c r="C489" s="126" t="str">
        <f t="shared" si="49"/>
        <v/>
      </c>
      <c r="D489" s="127" t="str">
        <f t="shared" si="50"/>
        <v/>
      </c>
      <c r="E489" s="128" t="str">
        <f t="shared" si="51"/>
        <v/>
      </c>
      <c r="F489" s="128" t="str">
        <f t="shared" si="52"/>
        <v/>
      </c>
      <c r="G489" s="128" t="str">
        <f t="shared" si="53"/>
        <v/>
      </c>
      <c r="H489" s="129" t="str">
        <f t="shared" si="54"/>
        <v/>
      </c>
      <c r="K489" s="90" t="str">
        <f t="shared" si="55"/>
        <v/>
      </c>
    </row>
    <row r="490" spans="1:11">
      <c r="A490" s="77">
        <v>465</v>
      </c>
      <c r="C490" s="126" t="str">
        <f t="shared" si="49"/>
        <v/>
      </c>
      <c r="D490" s="127" t="str">
        <f t="shared" si="50"/>
        <v/>
      </c>
      <c r="E490" s="128" t="str">
        <f t="shared" si="51"/>
        <v/>
      </c>
      <c r="F490" s="128" t="str">
        <f t="shared" si="52"/>
        <v/>
      </c>
      <c r="G490" s="128" t="str">
        <f t="shared" si="53"/>
        <v/>
      </c>
      <c r="H490" s="129" t="str">
        <f t="shared" si="54"/>
        <v/>
      </c>
      <c r="K490" s="90" t="str">
        <f t="shared" si="55"/>
        <v/>
      </c>
    </row>
    <row r="491" spans="1:11">
      <c r="A491" s="77">
        <v>466</v>
      </c>
      <c r="C491" s="126" t="str">
        <f t="shared" si="49"/>
        <v/>
      </c>
      <c r="D491" s="127" t="str">
        <f t="shared" si="50"/>
        <v/>
      </c>
      <c r="E491" s="128" t="str">
        <f t="shared" si="51"/>
        <v/>
      </c>
      <c r="F491" s="128" t="str">
        <f t="shared" si="52"/>
        <v/>
      </c>
      <c r="G491" s="128" t="str">
        <f t="shared" si="53"/>
        <v/>
      </c>
      <c r="H491" s="129" t="str">
        <f t="shared" si="54"/>
        <v/>
      </c>
      <c r="K491" s="90" t="str">
        <f t="shared" si="55"/>
        <v/>
      </c>
    </row>
    <row r="492" spans="1:11">
      <c r="A492" s="77">
        <v>467</v>
      </c>
      <c r="C492" s="126" t="str">
        <f t="shared" si="49"/>
        <v/>
      </c>
      <c r="D492" s="127" t="str">
        <f t="shared" si="50"/>
        <v/>
      </c>
      <c r="E492" s="128" t="str">
        <f t="shared" si="51"/>
        <v/>
      </c>
      <c r="F492" s="128" t="str">
        <f t="shared" si="52"/>
        <v/>
      </c>
      <c r="G492" s="128" t="str">
        <f t="shared" si="53"/>
        <v/>
      </c>
      <c r="H492" s="129" t="str">
        <f t="shared" si="54"/>
        <v/>
      </c>
      <c r="K492" s="90" t="str">
        <f t="shared" si="55"/>
        <v/>
      </c>
    </row>
    <row r="493" spans="1:11">
      <c r="A493" s="77">
        <v>468</v>
      </c>
      <c r="C493" s="126" t="str">
        <f t="shared" si="49"/>
        <v/>
      </c>
      <c r="D493" s="127" t="str">
        <f t="shared" si="50"/>
        <v/>
      </c>
      <c r="E493" s="128" t="str">
        <f t="shared" si="51"/>
        <v/>
      </c>
      <c r="F493" s="128" t="str">
        <f t="shared" si="52"/>
        <v/>
      </c>
      <c r="G493" s="128" t="str">
        <f t="shared" si="53"/>
        <v/>
      </c>
      <c r="H493" s="129" t="str">
        <f t="shared" si="54"/>
        <v/>
      </c>
      <c r="K493" s="90" t="str">
        <f t="shared" si="55"/>
        <v/>
      </c>
    </row>
    <row r="494" spans="1:11">
      <c r="A494" s="77">
        <v>469</v>
      </c>
      <c r="C494" s="126" t="str">
        <f t="shared" si="49"/>
        <v/>
      </c>
      <c r="D494" s="127" t="str">
        <f t="shared" si="50"/>
        <v/>
      </c>
      <c r="E494" s="128" t="str">
        <f t="shared" si="51"/>
        <v/>
      </c>
      <c r="F494" s="128" t="str">
        <f t="shared" si="52"/>
        <v/>
      </c>
      <c r="G494" s="128" t="str">
        <f t="shared" si="53"/>
        <v/>
      </c>
      <c r="H494" s="129" t="str">
        <f t="shared" si="54"/>
        <v/>
      </c>
      <c r="K494" s="90" t="str">
        <f t="shared" si="55"/>
        <v/>
      </c>
    </row>
    <row r="495" spans="1:11">
      <c r="A495" s="77">
        <v>470</v>
      </c>
      <c r="C495" s="126" t="str">
        <f t="shared" si="49"/>
        <v/>
      </c>
      <c r="D495" s="127" t="str">
        <f t="shared" si="50"/>
        <v/>
      </c>
      <c r="E495" s="128" t="str">
        <f t="shared" si="51"/>
        <v/>
      </c>
      <c r="F495" s="128" t="str">
        <f t="shared" si="52"/>
        <v/>
      </c>
      <c r="G495" s="128" t="str">
        <f t="shared" si="53"/>
        <v/>
      </c>
      <c r="H495" s="129" t="str">
        <f t="shared" si="54"/>
        <v/>
      </c>
      <c r="K495" s="90" t="str">
        <f t="shared" si="55"/>
        <v/>
      </c>
    </row>
    <row r="496" spans="1:11">
      <c r="A496" s="77">
        <v>471</v>
      </c>
      <c r="C496" s="126" t="str">
        <f t="shared" si="49"/>
        <v/>
      </c>
      <c r="D496" s="127" t="str">
        <f t="shared" si="50"/>
        <v/>
      </c>
      <c r="E496" s="128" t="str">
        <f t="shared" si="51"/>
        <v/>
      </c>
      <c r="F496" s="128" t="str">
        <f t="shared" si="52"/>
        <v/>
      </c>
      <c r="G496" s="128" t="str">
        <f t="shared" si="53"/>
        <v/>
      </c>
      <c r="H496" s="129" t="str">
        <f t="shared" si="54"/>
        <v/>
      </c>
      <c r="K496" s="90" t="str">
        <f t="shared" si="55"/>
        <v/>
      </c>
    </row>
    <row r="497" spans="1:11">
      <c r="A497" s="77">
        <v>472</v>
      </c>
      <c r="C497" s="126" t="str">
        <f t="shared" si="49"/>
        <v/>
      </c>
      <c r="D497" s="127" t="str">
        <f t="shared" si="50"/>
        <v/>
      </c>
      <c r="E497" s="128" t="str">
        <f t="shared" si="51"/>
        <v/>
      </c>
      <c r="F497" s="128" t="str">
        <f t="shared" si="52"/>
        <v/>
      </c>
      <c r="G497" s="128" t="str">
        <f t="shared" si="53"/>
        <v/>
      </c>
      <c r="H497" s="129" t="str">
        <f t="shared" si="54"/>
        <v/>
      </c>
      <c r="K497" s="90" t="str">
        <f t="shared" si="55"/>
        <v/>
      </c>
    </row>
    <row r="498" spans="1:11">
      <c r="A498" s="77">
        <v>473</v>
      </c>
      <c r="C498" s="126" t="str">
        <f t="shared" si="49"/>
        <v/>
      </c>
      <c r="D498" s="127" t="str">
        <f t="shared" si="50"/>
        <v/>
      </c>
      <c r="E498" s="128" t="str">
        <f t="shared" si="51"/>
        <v/>
      </c>
      <c r="F498" s="128" t="str">
        <f t="shared" si="52"/>
        <v/>
      </c>
      <c r="G498" s="128" t="str">
        <f t="shared" si="53"/>
        <v/>
      </c>
      <c r="H498" s="129" t="str">
        <f t="shared" si="54"/>
        <v/>
      </c>
      <c r="K498" s="90" t="str">
        <f t="shared" si="55"/>
        <v/>
      </c>
    </row>
    <row r="499" spans="1:11">
      <c r="A499" s="77">
        <v>474</v>
      </c>
      <c r="C499" s="126" t="str">
        <f t="shared" si="49"/>
        <v/>
      </c>
      <c r="D499" s="127" t="str">
        <f t="shared" si="50"/>
        <v/>
      </c>
      <c r="E499" s="128" t="str">
        <f t="shared" si="51"/>
        <v/>
      </c>
      <c r="F499" s="128" t="str">
        <f t="shared" si="52"/>
        <v/>
      </c>
      <c r="G499" s="128" t="str">
        <f t="shared" si="53"/>
        <v/>
      </c>
      <c r="H499" s="129" t="str">
        <f t="shared" si="54"/>
        <v/>
      </c>
      <c r="K499" s="90" t="str">
        <f t="shared" si="55"/>
        <v/>
      </c>
    </row>
    <row r="500" spans="1:11">
      <c r="A500" s="77">
        <v>475</v>
      </c>
      <c r="C500" s="126" t="str">
        <f t="shared" si="49"/>
        <v/>
      </c>
      <c r="D500" s="127" t="str">
        <f t="shared" si="50"/>
        <v/>
      </c>
      <c r="E500" s="128" t="str">
        <f t="shared" si="51"/>
        <v/>
      </c>
      <c r="F500" s="128" t="str">
        <f t="shared" si="52"/>
        <v/>
      </c>
      <c r="G500" s="128" t="str">
        <f t="shared" si="53"/>
        <v/>
      </c>
      <c r="H500" s="129" t="str">
        <f t="shared" si="54"/>
        <v/>
      </c>
      <c r="K500" s="90" t="str">
        <f t="shared" si="55"/>
        <v/>
      </c>
    </row>
    <row r="501" spans="1:11">
      <c r="A501" s="77">
        <v>476</v>
      </c>
      <c r="C501" s="126" t="str">
        <f t="shared" si="49"/>
        <v/>
      </c>
      <c r="D501" s="127" t="str">
        <f t="shared" si="50"/>
        <v/>
      </c>
      <c r="E501" s="128" t="str">
        <f t="shared" si="51"/>
        <v/>
      </c>
      <c r="F501" s="128" t="str">
        <f t="shared" si="52"/>
        <v/>
      </c>
      <c r="G501" s="128" t="str">
        <f t="shared" si="53"/>
        <v/>
      </c>
      <c r="H501" s="129" t="str">
        <f t="shared" si="54"/>
        <v/>
      </c>
      <c r="K501" s="90" t="str">
        <f t="shared" si="55"/>
        <v/>
      </c>
    </row>
    <row r="502" spans="1:11">
      <c r="A502" s="77">
        <v>477</v>
      </c>
      <c r="C502" s="126" t="str">
        <f t="shared" si="49"/>
        <v/>
      </c>
      <c r="D502" s="127" t="str">
        <f t="shared" si="50"/>
        <v/>
      </c>
      <c r="E502" s="128" t="str">
        <f t="shared" si="51"/>
        <v/>
      </c>
      <c r="F502" s="128" t="str">
        <f t="shared" si="52"/>
        <v/>
      </c>
      <c r="G502" s="128" t="str">
        <f t="shared" si="53"/>
        <v/>
      </c>
      <c r="H502" s="129" t="str">
        <f t="shared" si="54"/>
        <v/>
      </c>
      <c r="K502" s="90" t="str">
        <f t="shared" si="55"/>
        <v/>
      </c>
    </row>
    <row r="503" spans="1:11">
      <c r="A503" s="77">
        <v>478</v>
      </c>
      <c r="C503" s="126" t="str">
        <f t="shared" si="49"/>
        <v/>
      </c>
      <c r="D503" s="127" t="str">
        <f t="shared" si="50"/>
        <v/>
      </c>
      <c r="E503" s="128" t="str">
        <f t="shared" si="51"/>
        <v/>
      </c>
      <c r="F503" s="128" t="str">
        <f t="shared" si="52"/>
        <v/>
      </c>
      <c r="G503" s="128" t="str">
        <f t="shared" si="53"/>
        <v/>
      </c>
      <c r="H503" s="129" t="str">
        <f t="shared" si="54"/>
        <v/>
      </c>
      <c r="K503" s="90" t="str">
        <f t="shared" si="55"/>
        <v/>
      </c>
    </row>
    <row r="504" spans="1:11">
      <c r="A504" s="77">
        <v>479</v>
      </c>
      <c r="C504" s="126" t="str">
        <f t="shared" si="49"/>
        <v/>
      </c>
      <c r="D504" s="127" t="str">
        <f t="shared" si="50"/>
        <v/>
      </c>
      <c r="E504" s="128" t="str">
        <f t="shared" si="51"/>
        <v/>
      </c>
      <c r="F504" s="128" t="str">
        <f t="shared" si="52"/>
        <v/>
      </c>
      <c r="G504" s="128" t="str">
        <f t="shared" si="53"/>
        <v/>
      </c>
      <c r="H504" s="129" t="str">
        <f t="shared" si="54"/>
        <v/>
      </c>
      <c r="K504" s="90" t="str">
        <f t="shared" si="55"/>
        <v/>
      </c>
    </row>
    <row r="505" spans="1:11">
      <c r="A505" s="77">
        <v>480</v>
      </c>
      <c r="C505" s="130" t="str">
        <f t="shared" si="49"/>
        <v/>
      </c>
      <c r="D505" s="131" t="str">
        <f t="shared" si="50"/>
        <v/>
      </c>
      <c r="E505" s="132" t="str">
        <f t="shared" si="51"/>
        <v/>
      </c>
      <c r="F505" s="132" t="str">
        <f t="shared" si="52"/>
        <v/>
      </c>
      <c r="G505" s="132" t="str">
        <f t="shared" si="53"/>
        <v/>
      </c>
      <c r="H505" s="133" t="str">
        <f t="shared" si="54"/>
        <v/>
      </c>
      <c r="K505" s="90" t="str">
        <f t="shared" si="55"/>
        <v/>
      </c>
    </row>
    <row r="506" spans="1:11">
      <c r="A506" s="77">
        <v>481</v>
      </c>
      <c r="C506" s="125" t="str">
        <f t="shared" si="49"/>
        <v/>
      </c>
      <c r="D506" s="134" t="str">
        <f t="shared" si="50"/>
        <v/>
      </c>
      <c r="E506" s="90" t="str">
        <f t="shared" si="51"/>
        <v/>
      </c>
      <c r="F506" s="135" t="str">
        <f t="shared" si="52"/>
        <v/>
      </c>
      <c r="G506" s="90" t="str">
        <f t="shared" si="53"/>
        <v/>
      </c>
      <c r="H506" s="90" t="str">
        <f t="shared" si="54"/>
        <v/>
      </c>
      <c r="K506" s="90" t="str">
        <f t="shared" si="55"/>
        <v/>
      </c>
    </row>
    <row r="507" spans="1:11">
      <c r="K507" s="90">
        <f t="shared" si="55"/>
        <v>0</v>
      </c>
    </row>
  </sheetData>
  <mergeCells count="2">
    <mergeCell ref="D3:G3"/>
    <mergeCell ref="G5:H5"/>
  </mergeCells>
  <dataValidations count="4">
    <dataValidation type="decimal" allowBlank="1" showInputMessage="1" showErrorMessage="1" errorTitle="NUMERO DE AÑOS" error="DESDE 1 HASTA 40 INCLUSIVE" sqref="E7:E8 JA7:JA8 SW7:SW8 ACS7:ACS8 AMO7:AMO8 AWK7:AWK8 BGG7:BGG8 BQC7:BQC8 BZY7:BZY8 CJU7:CJU8 CTQ7:CTQ8 DDM7:DDM8 DNI7:DNI8 DXE7:DXE8 EHA7:EHA8 EQW7:EQW8 FAS7:FAS8 FKO7:FKO8 FUK7:FUK8 GEG7:GEG8 GOC7:GOC8 GXY7:GXY8 HHU7:HHU8 HRQ7:HRQ8 IBM7:IBM8 ILI7:ILI8 IVE7:IVE8 JFA7:JFA8 JOW7:JOW8 JYS7:JYS8 KIO7:KIO8 KSK7:KSK8 LCG7:LCG8 LMC7:LMC8 LVY7:LVY8 MFU7:MFU8 MPQ7:MPQ8 MZM7:MZM8 NJI7:NJI8 NTE7:NTE8 ODA7:ODA8 OMW7:OMW8 OWS7:OWS8 PGO7:PGO8 PQK7:PQK8 QAG7:QAG8 QKC7:QKC8 QTY7:QTY8 RDU7:RDU8 RNQ7:RNQ8 RXM7:RXM8 SHI7:SHI8 SRE7:SRE8 TBA7:TBA8 TKW7:TKW8 TUS7:TUS8 UEO7:UEO8 UOK7:UOK8 UYG7:UYG8 VIC7:VIC8 VRY7:VRY8 WBU7:WBU8 WLQ7:WLQ8 WVM7:WVM8 E65543:E65544 JA65543:JA65544 SW65543:SW65544 ACS65543:ACS65544 AMO65543:AMO65544 AWK65543:AWK65544 BGG65543:BGG65544 BQC65543:BQC65544 BZY65543:BZY65544 CJU65543:CJU65544 CTQ65543:CTQ65544 DDM65543:DDM65544 DNI65543:DNI65544 DXE65543:DXE65544 EHA65543:EHA65544 EQW65543:EQW65544 FAS65543:FAS65544 FKO65543:FKO65544 FUK65543:FUK65544 GEG65543:GEG65544 GOC65543:GOC65544 GXY65543:GXY65544 HHU65543:HHU65544 HRQ65543:HRQ65544 IBM65543:IBM65544 ILI65543:ILI65544 IVE65543:IVE65544 JFA65543:JFA65544 JOW65543:JOW65544 JYS65543:JYS65544 KIO65543:KIO65544 KSK65543:KSK65544 LCG65543:LCG65544 LMC65543:LMC65544 LVY65543:LVY65544 MFU65543:MFU65544 MPQ65543:MPQ65544 MZM65543:MZM65544 NJI65543:NJI65544 NTE65543:NTE65544 ODA65543:ODA65544 OMW65543:OMW65544 OWS65543:OWS65544 PGO65543:PGO65544 PQK65543:PQK65544 QAG65543:QAG65544 QKC65543:QKC65544 QTY65543:QTY65544 RDU65543:RDU65544 RNQ65543:RNQ65544 RXM65543:RXM65544 SHI65543:SHI65544 SRE65543:SRE65544 TBA65543:TBA65544 TKW65543:TKW65544 TUS65543:TUS65544 UEO65543:UEO65544 UOK65543:UOK65544 UYG65543:UYG65544 VIC65543:VIC65544 VRY65543:VRY65544 WBU65543:WBU65544 WLQ65543:WLQ65544 WVM65543:WVM65544 E131079:E131080 JA131079:JA131080 SW131079:SW131080 ACS131079:ACS131080 AMO131079:AMO131080 AWK131079:AWK131080 BGG131079:BGG131080 BQC131079:BQC131080 BZY131079:BZY131080 CJU131079:CJU131080 CTQ131079:CTQ131080 DDM131079:DDM131080 DNI131079:DNI131080 DXE131079:DXE131080 EHA131079:EHA131080 EQW131079:EQW131080 FAS131079:FAS131080 FKO131079:FKO131080 FUK131079:FUK131080 GEG131079:GEG131080 GOC131079:GOC131080 GXY131079:GXY131080 HHU131079:HHU131080 HRQ131079:HRQ131080 IBM131079:IBM131080 ILI131079:ILI131080 IVE131079:IVE131080 JFA131079:JFA131080 JOW131079:JOW131080 JYS131079:JYS131080 KIO131079:KIO131080 KSK131079:KSK131080 LCG131079:LCG131080 LMC131079:LMC131080 LVY131079:LVY131080 MFU131079:MFU131080 MPQ131079:MPQ131080 MZM131079:MZM131080 NJI131079:NJI131080 NTE131079:NTE131080 ODA131079:ODA131080 OMW131079:OMW131080 OWS131079:OWS131080 PGO131079:PGO131080 PQK131079:PQK131080 QAG131079:QAG131080 QKC131079:QKC131080 QTY131079:QTY131080 RDU131079:RDU131080 RNQ131079:RNQ131080 RXM131079:RXM131080 SHI131079:SHI131080 SRE131079:SRE131080 TBA131079:TBA131080 TKW131079:TKW131080 TUS131079:TUS131080 UEO131079:UEO131080 UOK131079:UOK131080 UYG131079:UYG131080 VIC131079:VIC131080 VRY131079:VRY131080 WBU131079:WBU131080 WLQ131079:WLQ131080 WVM131079:WVM131080 E196615:E196616 JA196615:JA196616 SW196615:SW196616 ACS196615:ACS196616 AMO196615:AMO196616 AWK196615:AWK196616 BGG196615:BGG196616 BQC196615:BQC196616 BZY196615:BZY196616 CJU196615:CJU196616 CTQ196615:CTQ196616 DDM196615:DDM196616 DNI196615:DNI196616 DXE196615:DXE196616 EHA196615:EHA196616 EQW196615:EQW196616 FAS196615:FAS196616 FKO196615:FKO196616 FUK196615:FUK196616 GEG196615:GEG196616 GOC196615:GOC196616 GXY196615:GXY196616 HHU196615:HHU196616 HRQ196615:HRQ196616 IBM196615:IBM196616 ILI196615:ILI196616 IVE196615:IVE196616 JFA196615:JFA196616 JOW196615:JOW196616 JYS196615:JYS196616 KIO196615:KIO196616 KSK196615:KSK196616 LCG196615:LCG196616 LMC196615:LMC196616 LVY196615:LVY196616 MFU196615:MFU196616 MPQ196615:MPQ196616 MZM196615:MZM196616 NJI196615:NJI196616 NTE196615:NTE196616 ODA196615:ODA196616 OMW196615:OMW196616 OWS196615:OWS196616 PGO196615:PGO196616 PQK196615:PQK196616 QAG196615:QAG196616 QKC196615:QKC196616 QTY196615:QTY196616 RDU196615:RDU196616 RNQ196615:RNQ196616 RXM196615:RXM196616 SHI196615:SHI196616 SRE196615:SRE196616 TBA196615:TBA196616 TKW196615:TKW196616 TUS196615:TUS196616 UEO196615:UEO196616 UOK196615:UOK196616 UYG196615:UYG196616 VIC196615:VIC196616 VRY196615:VRY196616 WBU196615:WBU196616 WLQ196615:WLQ196616 WVM196615:WVM196616 E262151:E262152 JA262151:JA262152 SW262151:SW262152 ACS262151:ACS262152 AMO262151:AMO262152 AWK262151:AWK262152 BGG262151:BGG262152 BQC262151:BQC262152 BZY262151:BZY262152 CJU262151:CJU262152 CTQ262151:CTQ262152 DDM262151:DDM262152 DNI262151:DNI262152 DXE262151:DXE262152 EHA262151:EHA262152 EQW262151:EQW262152 FAS262151:FAS262152 FKO262151:FKO262152 FUK262151:FUK262152 GEG262151:GEG262152 GOC262151:GOC262152 GXY262151:GXY262152 HHU262151:HHU262152 HRQ262151:HRQ262152 IBM262151:IBM262152 ILI262151:ILI262152 IVE262151:IVE262152 JFA262151:JFA262152 JOW262151:JOW262152 JYS262151:JYS262152 KIO262151:KIO262152 KSK262151:KSK262152 LCG262151:LCG262152 LMC262151:LMC262152 LVY262151:LVY262152 MFU262151:MFU262152 MPQ262151:MPQ262152 MZM262151:MZM262152 NJI262151:NJI262152 NTE262151:NTE262152 ODA262151:ODA262152 OMW262151:OMW262152 OWS262151:OWS262152 PGO262151:PGO262152 PQK262151:PQK262152 QAG262151:QAG262152 QKC262151:QKC262152 QTY262151:QTY262152 RDU262151:RDU262152 RNQ262151:RNQ262152 RXM262151:RXM262152 SHI262151:SHI262152 SRE262151:SRE262152 TBA262151:TBA262152 TKW262151:TKW262152 TUS262151:TUS262152 UEO262151:UEO262152 UOK262151:UOK262152 UYG262151:UYG262152 VIC262151:VIC262152 VRY262151:VRY262152 WBU262151:WBU262152 WLQ262151:WLQ262152 WVM262151:WVM262152 E327687:E327688 JA327687:JA327688 SW327687:SW327688 ACS327687:ACS327688 AMO327687:AMO327688 AWK327687:AWK327688 BGG327687:BGG327688 BQC327687:BQC327688 BZY327687:BZY327688 CJU327687:CJU327688 CTQ327687:CTQ327688 DDM327687:DDM327688 DNI327687:DNI327688 DXE327687:DXE327688 EHA327687:EHA327688 EQW327687:EQW327688 FAS327687:FAS327688 FKO327687:FKO327688 FUK327687:FUK327688 GEG327687:GEG327688 GOC327687:GOC327688 GXY327687:GXY327688 HHU327687:HHU327688 HRQ327687:HRQ327688 IBM327687:IBM327688 ILI327687:ILI327688 IVE327687:IVE327688 JFA327687:JFA327688 JOW327687:JOW327688 JYS327687:JYS327688 KIO327687:KIO327688 KSK327687:KSK327688 LCG327687:LCG327688 LMC327687:LMC327688 LVY327687:LVY327688 MFU327687:MFU327688 MPQ327687:MPQ327688 MZM327687:MZM327688 NJI327687:NJI327688 NTE327687:NTE327688 ODA327687:ODA327688 OMW327687:OMW327688 OWS327687:OWS327688 PGO327687:PGO327688 PQK327687:PQK327688 QAG327687:QAG327688 QKC327687:QKC327688 QTY327687:QTY327688 RDU327687:RDU327688 RNQ327687:RNQ327688 RXM327687:RXM327688 SHI327687:SHI327688 SRE327687:SRE327688 TBA327687:TBA327688 TKW327687:TKW327688 TUS327687:TUS327688 UEO327687:UEO327688 UOK327687:UOK327688 UYG327687:UYG327688 VIC327687:VIC327688 VRY327687:VRY327688 WBU327687:WBU327688 WLQ327687:WLQ327688 WVM327687:WVM327688 E393223:E393224 JA393223:JA393224 SW393223:SW393224 ACS393223:ACS393224 AMO393223:AMO393224 AWK393223:AWK393224 BGG393223:BGG393224 BQC393223:BQC393224 BZY393223:BZY393224 CJU393223:CJU393224 CTQ393223:CTQ393224 DDM393223:DDM393224 DNI393223:DNI393224 DXE393223:DXE393224 EHA393223:EHA393224 EQW393223:EQW393224 FAS393223:FAS393224 FKO393223:FKO393224 FUK393223:FUK393224 GEG393223:GEG393224 GOC393223:GOC393224 GXY393223:GXY393224 HHU393223:HHU393224 HRQ393223:HRQ393224 IBM393223:IBM393224 ILI393223:ILI393224 IVE393223:IVE393224 JFA393223:JFA393224 JOW393223:JOW393224 JYS393223:JYS393224 KIO393223:KIO393224 KSK393223:KSK393224 LCG393223:LCG393224 LMC393223:LMC393224 LVY393223:LVY393224 MFU393223:MFU393224 MPQ393223:MPQ393224 MZM393223:MZM393224 NJI393223:NJI393224 NTE393223:NTE393224 ODA393223:ODA393224 OMW393223:OMW393224 OWS393223:OWS393224 PGO393223:PGO393224 PQK393223:PQK393224 QAG393223:QAG393224 QKC393223:QKC393224 QTY393223:QTY393224 RDU393223:RDU393224 RNQ393223:RNQ393224 RXM393223:RXM393224 SHI393223:SHI393224 SRE393223:SRE393224 TBA393223:TBA393224 TKW393223:TKW393224 TUS393223:TUS393224 UEO393223:UEO393224 UOK393223:UOK393224 UYG393223:UYG393224 VIC393223:VIC393224 VRY393223:VRY393224 WBU393223:WBU393224 WLQ393223:WLQ393224 WVM393223:WVM393224 E458759:E458760 JA458759:JA458760 SW458759:SW458760 ACS458759:ACS458760 AMO458759:AMO458760 AWK458759:AWK458760 BGG458759:BGG458760 BQC458759:BQC458760 BZY458759:BZY458760 CJU458759:CJU458760 CTQ458759:CTQ458760 DDM458759:DDM458760 DNI458759:DNI458760 DXE458759:DXE458760 EHA458759:EHA458760 EQW458759:EQW458760 FAS458759:FAS458760 FKO458759:FKO458760 FUK458759:FUK458760 GEG458759:GEG458760 GOC458759:GOC458760 GXY458759:GXY458760 HHU458759:HHU458760 HRQ458759:HRQ458760 IBM458759:IBM458760 ILI458759:ILI458760 IVE458759:IVE458760 JFA458759:JFA458760 JOW458759:JOW458760 JYS458759:JYS458760 KIO458759:KIO458760 KSK458759:KSK458760 LCG458759:LCG458760 LMC458759:LMC458760 LVY458759:LVY458760 MFU458759:MFU458760 MPQ458759:MPQ458760 MZM458759:MZM458760 NJI458759:NJI458760 NTE458759:NTE458760 ODA458759:ODA458760 OMW458759:OMW458760 OWS458759:OWS458760 PGO458759:PGO458760 PQK458759:PQK458760 QAG458759:QAG458760 QKC458759:QKC458760 QTY458759:QTY458760 RDU458759:RDU458760 RNQ458759:RNQ458760 RXM458759:RXM458760 SHI458759:SHI458760 SRE458759:SRE458760 TBA458759:TBA458760 TKW458759:TKW458760 TUS458759:TUS458760 UEO458759:UEO458760 UOK458759:UOK458760 UYG458759:UYG458760 VIC458759:VIC458760 VRY458759:VRY458760 WBU458759:WBU458760 WLQ458759:WLQ458760 WVM458759:WVM458760 E524295:E524296 JA524295:JA524296 SW524295:SW524296 ACS524295:ACS524296 AMO524295:AMO524296 AWK524295:AWK524296 BGG524295:BGG524296 BQC524295:BQC524296 BZY524295:BZY524296 CJU524295:CJU524296 CTQ524295:CTQ524296 DDM524295:DDM524296 DNI524295:DNI524296 DXE524295:DXE524296 EHA524295:EHA524296 EQW524295:EQW524296 FAS524295:FAS524296 FKO524295:FKO524296 FUK524295:FUK524296 GEG524295:GEG524296 GOC524295:GOC524296 GXY524295:GXY524296 HHU524295:HHU524296 HRQ524295:HRQ524296 IBM524295:IBM524296 ILI524295:ILI524296 IVE524295:IVE524296 JFA524295:JFA524296 JOW524295:JOW524296 JYS524295:JYS524296 KIO524295:KIO524296 KSK524295:KSK524296 LCG524295:LCG524296 LMC524295:LMC524296 LVY524295:LVY524296 MFU524295:MFU524296 MPQ524295:MPQ524296 MZM524295:MZM524296 NJI524295:NJI524296 NTE524295:NTE524296 ODA524295:ODA524296 OMW524295:OMW524296 OWS524295:OWS524296 PGO524295:PGO524296 PQK524295:PQK524296 QAG524295:QAG524296 QKC524295:QKC524296 QTY524295:QTY524296 RDU524295:RDU524296 RNQ524295:RNQ524296 RXM524295:RXM524296 SHI524295:SHI524296 SRE524295:SRE524296 TBA524295:TBA524296 TKW524295:TKW524296 TUS524295:TUS524296 UEO524295:UEO524296 UOK524295:UOK524296 UYG524295:UYG524296 VIC524295:VIC524296 VRY524295:VRY524296 WBU524295:WBU524296 WLQ524295:WLQ524296 WVM524295:WVM524296 E589831:E589832 JA589831:JA589832 SW589831:SW589832 ACS589831:ACS589832 AMO589831:AMO589832 AWK589831:AWK589832 BGG589831:BGG589832 BQC589831:BQC589832 BZY589831:BZY589832 CJU589831:CJU589832 CTQ589831:CTQ589832 DDM589831:DDM589832 DNI589831:DNI589832 DXE589831:DXE589832 EHA589831:EHA589832 EQW589831:EQW589832 FAS589831:FAS589832 FKO589831:FKO589832 FUK589831:FUK589832 GEG589831:GEG589832 GOC589831:GOC589832 GXY589831:GXY589832 HHU589831:HHU589832 HRQ589831:HRQ589832 IBM589831:IBM589832 ILI589831:ILI589832 IVE589831:IVE589832 JFA589831:JFA589832 JOW589831:JOW589832 JYS589831:JYS589832 KIO589831:KIO589832 KSK589831:KSK589832 LCG589831:LCG589832 LMC589831:LMC589832 LVY589831:LVY589832 MFU589831:MFU589832 MPQ589831:MPQ589832 MZM589831:MZM589832 NJI589831:NJI589832 NTE589831:NTE589832 ODA589831:ODA589832 OMW589831:OMW589832 OWS589831:OWS589832 PGO589831:PGO589832 PQK589831:PQK589832 QAG589831:QAG589832 QKC589831:QKC589832 QTY589831:QTY589832 RDU589831:RDU589832 RNQ589831:RNQ589832 RXM589831:RXM589832 SHI589831:SHI589832 SRE589831:SRE589832 TBA589831:TBA589832 TKW589831:TKW589832 TUS589831:TUS589832 UEO589831:UEO589832 UOK589831:UOK589832 UYG589831:UYG589832 VIC589831:VIC589832 VRY589831:VRY589832 WBU589831:WBU589832 WLQ589831:WLQ589832 WVM589831:WVM589832 E655367:E655368 JA655367:JA655368 SW655367:SW655368 ACS655367:ACS655368 AMO655367:AMO655368 AWK655367:AWK655368 BGG655367:BGG655368 BQC655367:BQC655368 BZY655367:BZY655368 CJU655367:CJU655368 CTQ655367:CTQ655368 DDM655367:DDM655368 DNI655367:DNI655368 DXE655367:DXE655368 EHA655367:EHA655368 EQW655367:EQW655368 FAS655367:FAS655368 FKO655367:FKO655368 FUK655367:FUK655368 GEG655367:GEG655368 GOC655367:GOC655368 GXY655367:GXY655368 HHU655367:HHU655368 HRQ655367:HRQ655368 IBM655367:IBM655368 ILI655367:ILI655368 IVE655367:IVE655368 JFA655367:JFA655368 JOW655367:JOW655368 JYS655367:JYS655368 KIO655367:KIO655368 KSK655367:KSK655368 LCG655367:LCG655368 LMC655367:LMC655368 LVY655367:LVY655368 MFU655367:MFU655368 MPQ655367:MPQ655368 MZM655367:MZM655368 NJI655367:NJI655368 NTE655367:NTE655368 ODA655367:ODA655368 OMW655367:OMW655368 OWS655367:OWS655368 PGO655367:PGO655368 PQK655367:PQK655368 QAG655367:QAG655368 QKC655367:QKC655368 QTY655367:QTY655368 RDU655367:RDU655368 RNQ655367:RNQ655368 RXM655367:RXM655368 SHI655367:SHI655368 SRE655367:SRE655368 TBA655367:TBA655368 TKW655367:TKW655368 TUS655367:TUS655368 UEO655367:UEO655368 UOK655367:UOK655368 UYG655367:UYG655368 VIC655367:VIC655368 VRY655367:VRY655368 WBU655367:WBU655368 WLQ655367:WLQ655368 WVM655367:WVM655368 E720903:E720904 JA720903:JA720904 SW720903:SW720904 ACS720903:ACS720904 AMO720903:AMO720904 AWK720903:AWK720904 BGG720903:BGG720904 BQC720903:BQC720904 BZY720903:BZY720904 CJU720903:CJU720904 CTQ720903:CTQ720904 DDM720903:DDM720904 DNI720903:DNI720904 DXE720903:DXE720904 EHA720903:EHA720904 EQW720903:EQW720904 FAS720903:FAS720904 FKO720903:FKO720904 FUK720903:FUK720904 GEG720903:GEG720904 GOC720903:GOC720904 GXY720903:GXY720904 HHU720903:HHU720904 HRQ720903:HRQ720904 IBM720903:IBM720904 ILI720903:ILI720904 IVE720903:IVE720904 JFA720903:JFA720904 JOW720903:JOW720904 JYS720903:JYS720904 KIO720903:KIO720904 KSK720903:KSK720904 LCG720903:LCG720904 LMC720903:LMC720904 LVY720903:LVY720904 MFU720903:MFU720904 MPQ720903:MPQ720904 MZM720903:MZM720904 NJI720903:NJI720904 NTE720903:NTE720904 ODA720903:ODA720904 OMW720903:OMW720904 OWS720903:OWS720904 PGO720903:PGO720904 PQK720903:PQK720904 QAG720903:QAG720904 QKC720903:QKC720904 QTY720903:QTY720904 RDU720903:RDU720904 RNQ720903:RNQ720904 RXM720903:RXM720904 SHI720903:SHI720904 SRE720903:SRE720904 TBA720903:TBA720904 TKW720903:TKW720904 TUS720903:TUS720904 UEO720903:UEO720904 UOK720903:UOK720904 UYG720903:UYG720904 VIC720903:VIC720904 VRY720903:VRY720904 WBU720903:WBU720904 WLQ720903:WLQ720904 WVM720903:WVM720904 E786439:E786440 JA786439:JA786440 SW786439:SW786440 ACS786439:ACS786440 AMO786439:AMO786440 AWK786439:AWK786440 BGG786439:BGG786440 BQC786439:BQC786440 BZY786439:BZY786440 CJU786439:CJU786440 CTQ786439:CTQ786440 DDM786439:DDM786440 DNI786439:DNI786440 DXE786439:DXE786440 EHA786439:EHA786440 EQW786439:EQW786440 FAS786439:FAS786440 FKO786439:FKO786440 FUK786439:FUK786440 GEG786439:GEG786440 GOC786439:GOC786440 GXY786439:GXY786440 HHU786439:HHU786440 HRQ786439:HRQ786440 IBM786439:IBM786440 ILI786439:ILI786440 IVE786439:IVE786440 JFA786439:JFA786440 JOW786439:JOW786440 JYS786439:JYS786440 KIO786439:KIO786440 KSK786439:KSK786440 LCG786439:LCG786440 LMC786439:LMC786440 LVY786439:LVY786440 MFU786439:MFU786440 MPQ786439:MPQ786440 MZM786439:MZM786440 NJI786439:NJI786440 NTE786439:NTE786440 ODA786439:ODA786440 OMW786439:OMW786440 OWS786439:OWS786440 PGO786439:PGO786440 PQK786439:PQK786440 QAG786439:QAG786440 QKC786439:QKC786440 QTY786439:QTY786440 RDU786439:RDU786440 RNQ786439:RNQ786440 RXM786439:RXM786440 SHI786439:SHI786440 SRE786439:SRE786440 TBA786439:TBA786440 TKW786439:TKW786440 TUS786439:TUS786440 UEO786439:UEO786440 UOK786439:UOK786440 UYG786439:UYG786440 VIC786439:VIC786440 VRY786439:VRY786440 WBU786439:WBU786440 WLQ786439:WLQ786440 WVM786439:WVM786440 E851975:E851976 JA851975:JA851976 SW851975:SW851976 ACS851975:ACS851976 AMO851975:AMO851976 AWK851975:AWK851976 BGG851975:BGG851976 BQC851975:BQC851976 BZY851975:BZY851976 CJU851975:CJU851976 CTQ851975:CTQ851976 DDM851975:DDM851976 DNI851975:DNI851976 DXE851975:DXE851976 EHA851975:EHA851976 EQW851975:EQW851976 FAS851975:FAS851976 FKO851975:FKO851976 FUK851975:FUK851976 GEG851975:GEG851976 GOC851975:GOC851976 GXY851975:GXY851976 HHU851975:HHU851976 HRQ851975:HRQ851976 IBM851975:IBM851976 ILI851975:ILI851976 IVE851975:IVE851976 JFA851975:JFA851976 JOW851975:JOW851976 JYS851975:JYS851976 KIO851975:KIO851976 KSK851975:KSK851976 LCG851975:LCG851976 LMC851975:LMC851976 LVY851975:LVY851976 MFU851975:MFU851976 MPQ851975:MPQ851976 MZM851975:MZM851976 NJI851975:NJI851976 NTE851975:NTE851976 ODA851975:ODA851976 OMW851975:OMW851976 OWS851975:OWS851976 PGO851975:PGO851976 PQK851975:PQK851976 QAG851975:QAG851976 QKC851975:QKC851976 QTY851975:QTY851976 RDU851975:RDU851976 RNQ851975:RNQ851976 RXM851975:RXM851976 SHI851975:SHI851976 SRE851975:SRE851976 TBA851975:TBA851976 TKW851975:TKW851976 TUS851975:TUS851976 UEO851975:UEO851976 UOK851975:UOK851976 UYG851975:UYG851976 VIC851975:VIC851976 VRY851975:VRY851976 WBU851975:WBU851976 WLQ851975:WLQ851976 WVM851975:WVM851976 E917511:E917512 JA917511:JA917512 SW917511:SW917512 ACS917511:ACS917512 AMO917511:AMO917512 AWK917511:AWK917512 BGG917511:BGG917512 BQC917511:BQC917512 BZY917511:BZY917512 CJU917511:CJU917512 CTQ917511:CTQ917512 DDM917511:DDM917512 DNI917511:DNI917512 DXE917511:DXE917512 EHA917511:EHA917512 EQW917511:EQW917512 FAS917511:FAS917512 FKO917511:FKO917512 FUK917511:FUK917512 GEG917511:GEG917512 GOC917511:GOC917512 GXY917511:GXY917512 HHU917511:HHU917512 HRQ917511:HRQ917512 IBM917511:IBM917512 ILI917511:ILI917512 IVE917511:IVE917512 JFA917511:JFA917512 JOW917511:JOW917512 JYS917511:JYS917512 KIO917511:KIO917512 KSK917511:KSK917512 LCG917511:LCG917512 LMC917511:LMC917512 LVY917511:LVY917512 MFU917511:MFU917512 MPQ917511:MPQ917512 MZM917511:MZM917512 NJI917511:NJI917512 NTE917511:NTE917512 ODA917511:ODA917512 OMW917511:OMW917512 OWS917511:OWS917512 PGO917511:PGO917512 PQK917511:PQK917512 QAG917511:QAG917512 QKC917511:QKC917512 QTY917511:QTY917512 RDU917511:RDU917512 RNQ917511:RNQ917512 RXM917511:RXM917512 SHI917511:SHI917512 SRE917511:SRE917512 TBA917511:TBA917512 TKW917511:TKW917512 TUS917511:TUS917512 UEO917511:UEO917512 UOK917511:UOK917512 UYG917511:UYG917512 VIC917511:VIC917512 VRY917511:VRY917512 WBU917511:WBU917512 WLQ917511:WLQ917512 WVM917511:WVM917512 E983047:E983048 JA983047:JA983048 SW983047:SW983048 ACS983047:ACS983048 AMO983047:AMO983048 AWK983047:AWK983048 BGG983047:BGG983048 BQC983047:BQC983048 BZY983047:BZY983048 CJU983047:CJU983048 CTQ983047:CTQ983048 DDM983047:DDM983048 DNI983047:DNI983048 DXE983047:DXE983048 EHA983047:EHA983048 EQW983047:EQW983048 FAS983047:FAS983048 FKO983047:FKO983048 FUK983047:FUK983048 GEG983047:GEG983048 GOC983047:GOC983048 GXY983047:GXY983048 HHU983047:HHU983048 HRQ983047:HRQ983048 IBM983047:IBM983048 ILI983047:ILI983048 IVE983047:IVE983048 JFA983047:JFA983048 JOW983047:JOW983048 JYS983047:JYS983048 KIO983047:KIO983048 KSK983047:KSK983048 LCG983047:LCG983048 LMC983047:LMC983048 LVY983047:LVY983048 MFU983047:MFU983048 MPQ983047:MPQ983048 MZM983047:MZM983048 NJI983047:NJI983048 NTE983047:NTE983048 ODA983047:ODA983048 OMW983047:OMW983048 OWS983047:OWS983048 PGO983047:PGO983048 PQK983047:PQK983048 QAG983047:QAG983048 QKC983047:QKC983048 QTY983047:QTY983048 RDU983047:RDU983048 RNQ983047:RNQ983048 RXM983047:RXM983048 SHI983047:SHI983048 SRE983047:SRE983048 TBA983047:TBA983048 TKW983047:TKW983048 TUS983047:TUS983048 UEO983047:UEO983048 UOK983047:UOK983048 UYG983047:UYG983048 VIC983047:VIC983048 VRY983047:VRY983048 WBU983047:WBU983048 WLQ983047:WLQ983048 WVM983047:WVM983048">
      <formula1>1</formula1>
      <formula2>40</formula2>
    </dataValidation>
    <dataValidation allowBlank="1" showInputMessage="1" errorTitle="INTRODUCIR" error="Número de años desde 1 hasta 40" sqref="E11:E12 JA11:JA12 SW11:SW12 ACS11:ACS12 AMO11:AMO12 AWK11:AWK12 BGG11:BGG12 BQC11:BQC12 BZY11:BZY12 CJU11:CJU12 CTQ11:CTQ12 DDM11:DDM12 DNI11:DNI12 DXE11:DXE12 EHA11:EHA12 EQW11:EQW12 FAS11:FAS12 FKO11:FKO12 FUK11:FUK12 GEG11:GEG12 GOC11:GOC12 GXY11:GXY12 HHU11:HHU12 HRQ11:HRQ12 IBM11:IBM12 ILI11:ILI12 IVE11:IVE12 JFA11:JFA12 JOW11:JOW12 JYS11:JYS12 KIO11:KIO12 KSK11:KSK12 LCG11:LCG12 LMC11:LMC12 LVY11:LVY12 MFU11:MFU12 MPQ11:MPQ12 MZM11:MZM12 NJI11:NJI12 NTE11:NTE12 ODA11:ODA12 OMW11:OMW12 OWS11:OWS12 PGO11:PGO12 PQK11:PQK12 QAG11:QAG12 QKC11:QKC12 QTY11:QTY12 RDU11:RDU12 RNQ11:RNQ12 RXM11:RXM12 SHI11:SHI12 SRE11:SRE12 TBA11:TBA12 TKW11:TKW12 TUS11:TUS12 UEO11:UEO12 UOK11:UOK12 UYG11:UYG12 VIC11:VIC12 VRY11:VRY12 WBU11:WBU12 WLQ11:WLQ12 WVM11:WVM12 E65547:E65548 JA65547:JA65548 SW65547:SW65548 ACS65547:ACS65548 AMO65547:AMO65548 AWK65547:AWK65548 BGG65547:BGG65548 BQC65547:BQC65548 BZY65547:BZY65548 CJU65547:CJU65548 CTQ65547:CTQ65548 DDM65547:DDM65548 DNI65547:DNI65548 DXE65547:DXE65548 EHA65547:EHA65548 EQW65547:EQW65548 FAS65547:FAS65548 FKO65547:FKO65548 FUK65547:FUK65548 GEG65547:GEG65548 GOC65547:GOC65548 GXY65547:GXY65548 HHU65547:HHU65548 HRQ65547:HRQ65548 IBM65547:IBM65548 ILI65547:ILI65548 IVE65547:IVE65548 JFA65547:JFA65548 JOW65547:JOW65548 JYS65547:JYS65548 KIO65547:KIO65548 KSK65547:KSK65548 LCG65547:LCG65548 LMC65547:LMC65548 LVY65547:LVY65548 MFU65547:MFU65548 MPQ65547:MPQ65548 MZM65547:MZM65548 NJI65547:NJI65548 NTE65547:NTE65548 ODA65547:ODA65548 OMW65547:OMW65548 OWS65547:OWS65548 PGO65547:PGO65548 PQK65547:PQK65548 QAG65547:QAG65548 QKC65547:QKC65548 QTY65547:QTY65548 RDU65547:RDU65548 RNQ65547:RNQ65548 RXM65547:RXM65548 SHI65547:SHI65548 SRE65547:SRE65548 TBA65547:TBA65548 TKW65547:TKW65548 TUS65547:TUS65548 UEO65547:UEO65548 UOK65547:UOK65548 UYG65547:UYG65548 VIC65547:VIC65548 VRY65547:VRY65548 WBU65547:WBU65548 WLQ65547:WLQ65548 WVM65547:WVM65548 E131083:E131084 JA131083:JA131084 SW131083:SW131084 ACS131083:ACS131084 AMO131083:AMO131084 AWK131083:AWK131084 BGG131083:BGG131084 BQC131083:BQC131084 BZY131083:BZY131084 CJU131083:CJU131084 CTQ131083:CTQ131084 DDM131083:DDM131084 DNI131083:DNI131084 DXE131083:DXE131084 EHA131083:EHA131084 EQW131083:EQW131084 FAS131083:FAS131084 FKO131083:FKO131084 FUK131083:FUK131084 GEG131083:GEG131084 GOC131083:GOC131084 GXY131083:GXY131084 HHU131083:HHU131084 HRQ131083:HRQ131084 IBM131083:IBM131084 ILI131083:ILI131084 IVE131083:IVE131084 JFA131083:JFA131084 JOW131083:JOW131084 JYS131083:JYS131084 KIO131083:KIO131084 KSK131083:KSK131084 LCG131083:LCG131084 LMC131083:LMC131084 LVY131083:LVY131084 MFU131083:MFU131084 MPQ131083:MPQ131084 MZM131083:MZM131084 NJI131083:NJI131084 NTE131083:NTE131084 ODA131083:ODA131084 OMW131083:OMW131084 OWS131083:OWS131084 PGO131083:PGO131084 PQK131083:PQK131084 QAG131083:QAG131084 QKC131083:QKC131084 QTY131083:QTY131084 RDU131083:RDU131084 RNQ131083:RNQ131084 RXM131083:RXM131084 SHI131083:SHI131084 SRE131083:SRE131084 TBA131083:TBA131084 TKW131083:TKW131084 TUS131083:TUS131084 UEO131083:UEO131084 UOK131083:UOK131084 UYG131083:UYG131084 VIC131083:VIC131084 VRY131083:VRY131084 WBU131083:WBU131084 WLQ131083:WLQ131084 WVM131083:WVM131084 E196619:E196620 JA196619:JA196620 SW196619:SW196620 ACS196619:ACS196620 AMO196619:AMO196620 AWK196619:AWK196620 BGG196619:BGG196620 BQC196619:BQC196620 BZY196619:BZY196620 CJU196619:CJU196620 CTQ196619:CTQ196620 DDM196619:DDM196620 DNI196619:DNI196620 DXE196619:DXE196620 EHA196619:EHA196620 EQW196619:EQW196620 FAS196619:FAS196620 FKO196619:FKO196620 FUK196619:FUK196620 GEG196619:GEG196620 GOC196619:GOC196620 GXY196619:GXY196620 HHU196619:HHU196620 HRQ196619:HRQ196620 IBM196619:IBM196620 ILI196619:ILI196620 IVE196619:IVE196620 JFA196619:JFA196620 JOW196619:JOW196620 JYS196619:JYS196620 KIO196619:KIO196620 KSK196619:KSK196620 LCG196619:LCG196620 LMC196619:LMC196620 LVY196619:LVY196620 MFU196619:MFU196620 MPQ196619:MPQ196620 MZM196619:MZM196620 NJI196619:NJI196620 NTE196619:NTE196620 ODA196619:ODA196620 OMW196619:OMW196620 OWS196619:OWS196620 PGO196619:PGO196620 PQK196619:PQK196620 QAG196619:QAG196620 QKC196619:QKC196620 QTY196619:QTY196620 RDU196619:RDU196620 RNQ196619:RNQ196620 RXM196619:RXM196620 SHI196619:SHI196620 SRE196619:SRE196620 TBA196619:TBA196620 TKW196619:TKW196620 TUS196619:TUS196620 UEO196619:UEO196620 UOK196619:UOK196620 UYG196619:UYG196620 VIC196619:VIC196620 VRY196619:VRY196620 WBU196619:WBU196620 WLQ196619:WLQ196620 WVM196619:WVM196620 E262155:E262156 JA262155:JA262156 SW262155:SW262156 ACS262155:ACS262156 AMO262155:AMO262156 AWK262155:AWK262156 BGG262155:BGG262156 BQC262155:BQC262156 BZY262155:BZY262156 CJU262155:CJU262156 CTQ262155:CTQ262156 DDM262155:DDM262156 DNI262155:DNI262156 DXE262155:DXE262156 EHA262155:EHA262156 EQW262155:EQW262156 FAS262155:FAS262156 FKO262155:FKO262156 FUK262155:FUK262156 GEG262155:GEG262156 GOC262155:GOC262156 GXY262155:GXY262156 HHU262155:HHU262156 HRQ262155:HRQ262156 IBM262155:IBM262156 ILI262155:ILI262156 IVE262155:IVE262156 JFA262155:JFA262156 JOW262155:JOW262156 JYS262155:JYS262156 KIO262155:KIO262156 KSK262155:KSK262156 LCG262155:LCG262156 LMC262155:LMC262156 LVY262155:LVY262156 MFU262155:MFU262156 MPQ262155:MPQ262156 MZM262155:MZM262156 NJI262155:NJI262156 NTE262155:NTE262156 ODA262155:ODA262156 OMW262155:OMW262156 OWS262155:OWS262156 PGO262155:PGO262156 PQK262155:PQK262156 QAG262155:QAG262156 QKC262155:QKC262156 QTY262155:QTY262156 RDU262155:RDU262156 RNQ262155:RNQ262156 RXM262155:RXM262156 SHI262155:SHI262156 SRE262155:SRE262156 TBA262155:TBA262156 TKW262155:TKW262156 TUS262155:TUS262156 UEO262155:UEO262156 UOK262155:UOK262156 UYG262155:UYG262156 VIC262155:VIC262156 VRY262155:VRY262156 WBU262155:WBU262156 WLQ262155:WLQ262156 WVM262155:WVM262156 E327691:E327692 JA327691:JA327692 SW327691:SW327692 ACS327691:ACS327692 AMO327691:AMO327692 AWK327691:AWK327692 BGG327691:BGG327692 BQC327691:BQC327692 BZY327691:BZY327692 CJU327691:CJU327692 CTQ327691:CTQ327692 DDM327691:DDM327692 DNI327691:DNI327692 DXE327691:DXE327692 EHA327691:EHA327692 EQW327691:EQW327692 FAS327691:FAS327692 FKO327691:FKO327692 FUK327691:FUK327692 GEG327691:GEG327692 GOC327691:GOC327692 GXY327691:GXY327692 HHU327691:HHU327692 HRQ327691:HRQ327692 IBM327691:IBM327692 ILI327691:ILI327692 IVE327691:IVE327692 JFA327691:JFA327692 JOW327691:JOW327692 JYS327691:JYS327692 KIO327691:KIO327692 KSK327691:KSK327692 LCG327691:LCG327692 LMC327691:LMC327692 LVY327691:LVY327692 MFU327691:MFU327692 MPQ327691:MPQ327692 MZM327691:MZM327692 NJI327691:NJI327692 NTE327691:NTE327692 ODA327691:ODA327692 OMW327691:OMW327692 OWS327691:OWS327692 PGO327691:PGO327692 PQK327691:PQK327692 QAG327691:QAG327692 QKC327691:QKC327692 QTY327691:QTY327692 RDU327691:RDU327692 RNQ327691:RNQ327692 RXM327691:RXM327692 SHI327691:SHI327692 SRE327691:SRE327692 TBA327691:TBA327692 TKW327691:TKW327692 TUS327691:TUS327692 UEO327691:UEO327692 UOK327691:UOK327692 UYG327691:UYG327692 VIC327691:VIC327692 VRY327691:VRY327692 WBU327691:WBU327692 WLQ327691:WLQ327692 WVM327691:WVM327692 E393227:E393228 JA393227:JA393228 SW393227:SW393228 ACS393227:ACS393228 AMO393227:AMO393228 AWK393227:AWK393228 BGG393227:BGG393228 BQC393227:BQC393228 BZY393227:BZY393228 CJU393227:CJU393228 CTQ393227:CTQ393228 DDM393227:DDM393228 DNI393227:DNI393228 DXE393227:DXE393228 EHA393227:EHA393228 EQW393227:EQW393228 FAS393227:FAS393228 FKO393227:FKO393228 FUK393227:FUK393228 GEG393227:GEG393228 GOC393227:GOC393228 GXY393227:GXY393228 HHU393227:HHU393228 HRQ393227:HRQ393228 IBM393227:IBM393228 ILI393227:ILI393228 IVE393227:IVE393228 JFA393227:JFA393228 JOW393227:JOW393228 JYS393227:JYS393228 KIO393227:KIO393228 KSK393227:KSK393228 LCG393227:LCG393228 LMC393227:LMC393228 LVY393227:LVY393228 MFU393227:MFU393228 MPQ393227:MPQ393228 MZM393227:MZM393228 NJI393227:NJI393228 NTE393227:NTE393228 ODA393227:ODA393228 OMW393227:OMW393228 OWS393227:OWS393228 PGO393227:PGO393228 PQK393227:PQK393228 QAG393227:QAG393228 QKC393227:QKC393228 QTY393227:QTY393228 RDU393227:RDU393228 RNQ393227:RNQ393228 RXM393227:RXM393228 SHI393227:SHI393228 SRE393227:SRE393228 TBA393227:TBA393228 TKW393227:TKW393228 TUS393227:TUS393228 UEO393227:UEO393228 UOK393227:UOK393228 UYG393227:UYG393228 VIC393227:VIC393228 VRY393227:VRY393228 WBU393227:WBU393228 WLQ393227:WLQ393228 WVM393227:WVM393228 E458763:E458764 JA458763:JA458764 SW458763:SW458764 ACS458763:ACS458764 AMO458763:AMO458764 AWK458763:AWK458764 BGG458763:BGG458764 BQC458763:BQC458764 BZY458763:BZY458764 CJU458763:CJU458764 CTQ458763:CTQ458764 DDM458763:DDM458764 DNI458763:DNI458764 DXE458763:DXE458764 EHA458763:EHA458764 EQW458763:EQW458764 FAS458763:FAS458764 FKO458763:FKO458764 FUK458763:FUK458764 GEG458763:GEG458764 GOC458763:GOC458764 GXY458763:GXY458764 HHU458763:HHU458764 HRQ458763:HRQ458764 IBM458763:IBM458764 ILI458763:ILI458764 IVE458763:IVE458764 JFA458763:JFA458764 JOW458763:JOW458764 JYS458763:JYS458764 KIO458763:KIO458764 KSK458763:KSK458764 LCG458763:LCG458764 LMC458763:LMC458764 LVY458763:LVY458764 MFU458763:MFU458764 MPQ458763:MPQ458764 MZM458763:MZM458764 NJI458763:NJI458764 NTE458763:NTE458764 ODA458763:ODA458764 OMW458763:OMW458764 OWS458763:OWS458764 PGO458763:PGO458764 PQK458763:PQK458764 QAG458763:QAG458764 QKC458763:QKC458764 QTY458763:QTY458764 RDU458763:RDU458764 RNQ458763:RNQ458764 RXM458763:RXM458764 SHI458763:SHI458764 SRE458763:SRE458764 TBA458763:TBA458764 TKW458763:TKW458764 TUS458763:TUS458764 UEO458763:UEO458764 UOK458763:UOK458764 UYG458763:UYG458764 VIC458763:VIC458764 VRY458763:VRY458764 WBU458763:WBU458764 WLQ458763:WLQ458764 WVM458763:WVM458764 E524299:E524300 JA524299:JA524300 SW524299:SW524300 ACS524299:ACS524300 AMO524299:AMO524300 AWK524299:AWK524300 BGG524299:BGG524300 BQC524299:BQC524300 BZY524299:BZY524300 CJU524299:CJU524300 CTQ524299:CTQ524300 DDM524299:DDM524300 DNI524299:DNI524300 DXE524299:DXE524300 EHA524299:EHA524300 EQW524299:EQW524300 FAS524299:FAS524300 FKO524299:FKO524300 FUK524299:FUK524300 GEG524299:GEG524300 GOC524299:GOC524300 GXY524299:GXY524300 HHU524299:HHU524300 HRQ524299:HRQ524300 IBM524299:IBM524300 ILI524299:ILI524300 IVE524299:IVE524300 JFA524299:JFA524300 JOW524299:JOW524300 JYS524299:JYS524300 KIO524299:KIO524300 KSK524299:KSK524300 LCG524299:LCG524300 LMC524299:LMC524300 LVY524299:LVY524300 MFU524299:MFU524300 MPQ524299:MPQ524300 MZM524299:MZM524300 NJI524299:NJI524300 NTE524299:NTE524300 ODA524299:ODA524300 OMW524299:OMW524300 OWS524299:OWS524300 PGO524299:PGO524300 PQK524299:PQK524300 QAG524299:QAG524300 QKC524299:QKC524300 QTY524299:QTY524300 RDU524299:RDU524300 RNQ524299:RNQ524300 RXM524299:RXM524300 SHI524299:SHI524300 SRE524299:SRE524300 TBA524299:TBA524300 TKW524299:TKW524300 TUS524299:TUS524300 UEO524299:UEO524300 UOK524299:UOK524300 UYG524299:UYG524300 VIC524299:VIC524300 VRY524299:VRY524300 WBU524299:WBU524300 WLQ524299:WLQ524300 WVM524299:WVM524300 E589835:E589836 JA589835:JA589836 SW589835:SW589836 ACS589835:ACS589836 AMO589835:AMO589836 AWK589835:AWK589836 BGG589835:BGG589836 BQC589835:BQC589836 BZY589835:BZY589836 CJU589835:CJU589836 CTQ589835:CTQ589836 DDM589835:DDM589836 DNI589835:DNI589836 DXE589835:DXE589836 EHA589835:EHA589836 EQW589835:EQW589836 FAS589835:FAS589836 FKO589835:FKO589836 FUK589835:FUK589836 GEG589835:GEG589836 GOC589835:GOC589836 GXY589835:GXY589836 HHU589835:HHU589836 HRQ589835:HRQ589836 IBM589835:IBM589836 ILI589835:ILI589836 IVE589835:IVE589836 JFA589835:JFA589836 JOW589835:JOW589836 JYS589835:JYS589836 KIO589835:KIO589836 KSK589835:KSK589836 LCG589835:LCG589836 LMC589835:LMC589836 LVY589835:LVY589836 MFU589835:MFU589836 MPQ589835:MPQ589836 MZM589835:MZM589836 NJI589835:NJI589836 NTE589835:NTE589836 ODA589835:ODA589836 OMW589835:OMW589836 OWS589835:OWS589836 PGO589835:PGO589836 PQK589835:PQK589836 QAG589835:QAG589836 QKC589835:QKC589836 QTY589835:QTY589836 RDU589835:RDU589836 RNQ589835:RNQ589836 RXM589835:RXM589836 SHI589835:SHI589836 SRE589835:SRE589836 TBA589835:TBA589836 TKW589835:TKW589836 TUS589835:TUS589836 UEO589835:UEO589836 UOK589835:UOK589836 UYG589835:UYG589836 VIC589835:VIC589836 VRY589835:VRY589836 WBU589835:WBU589836 WLQ589835:WLQ589836 WVM589835:WVM589836 E655371:E655372 JA655371:JA655372 SW655371:SW655372 ACS655371:ACS655372 AMO655371:AMO655372 AWK655371:AWK655372 BGG655371:BGG655372 BQC655371:BQC655372 BZY655371:BZY655372 CJU655371:CJU655372 CTQ655371:CTQ655372 DDM655371:DDM655372 DNI655371:DNI655372 DXE655371:DXE655372 EHA655371:EHA655372 EQW655371:EQW655372 FAS655371:FAS655372 FKO655371:FKO655372 FUK655371:FUK655372 GEG655371:GEG655372 GOC655371:GOC655372 GXY655371:GXY655372 HHU655371:HHU655372 HRQ655371:HRQ655372 IBM655371:IBM655372 ILI655371:ILI655372 IVE655371:IVE655372 JFA655371:JFA655372 JOW655371:JOW655372 JYS655371:JYS655372 KIO655371:KIO655372 KSK655371:KSK655372 LCG655371:LCG655372 LMC655371:LMC655372 LVY655371:LVY655372 MFU655371:MFU655372 MPQ655371:MPQ655372 MZM655371:MZM655372 NJI655371:NJI655372 NTE655371:NTE655372 ODA655371:ODA655372 OMW655371:OMW655372 OWS655371:OWS655372 PGO655371:PGO655372 PQK655371:PQK655372 QAG655371:QAG655372 QKC655371:QKC655372 QTY655371:QTY655372 RDU655371:RDU655372 RNQ655371:RNQ655372 RXM655371:RXM655372 SHI655371:SHI655372 SRE655371:SRE655372 TBA655371:TBA655372 TKW655371:TKW655372 TUS655371:TUS655372 UEO655371:UEO655372 UOK655371:UOK655372 UYG655371:UYG655372 VIC655371:VIC655372 VRY655371:VRY655372 WBU655371:WBU655372 WLQ655371:WLQ655372 WVM655371:WVM655372 E720907:E720908 JA720907:JA720908 SW720907:SW720908 ACS720907:ACS720908 AMO720907:AMO720908 AWK720907:AWK720908 BGG720907:BGG720908 BQC720907:BQC720908 BZY720907:BZY720908 CJU720907:CJU720908 CTQ720907:CTQ720908 DDM720907:DDM720908 DNI720907:DNI720908 DXE720907:DXE720908 EHA720907:EHA720908 EQW720907:EQW720908 FAS720907:FAS720908 FKO720907:FKO720908 FUK720907:FUK720908 GEG720907:GEG720908 GOC720907:GOC720908 GXY720907:GXY720908 HHU720907:HHU720908 HRQ720907:HRQ720908 IBM720907:IBM720908 ILI720907:ILI720908 IVE720907:IVE720908 JFA720907:JFA720908 JOW720907:JOW720908 JYS720907:JYS720908 KIO720907:KIO720908 KSK720907:KSK720908 LCG720907:LCG720908 LMC720907:LMC720908 LVY720907:LVY720908 MFU720907:MFU720908 MPQ720907:MPQ720908 MZM720907:MZM720908 NJI720907:NJI720908 NTE720907:NTE720908 ODA720907:ODA720908 OMW720907:OMW720908 OWS720907:OWS720908 PGO720907:PGO720908 PQK720907:PQK720908 QAG720907:QAG720908 QKC720907:QKC720908 QTY720907:QTY720908 RDU720907:RDU720908 RNQ720907:RNQ720908 RXM720907:RXM720908 SHI720907:SHI720908 SRE720907:SRE720908 TBA720907:TBA720908 TKW720907:TKW720908 TUS720907:TUS720908 UEO720907:UEO720908 UOK720907:UOK720908 UYG720907:UYG720908 VIC720907:VIC720908 VRY720907:VRY720908 WBU720907:WBU720908 WLQ720907:WLQ720908 WVM720907:WVM720908 E786443:E786444 JA786443:JA786444 SW786443:SW786444 ACS786443:ACS786444 AMO786443:AMO786444 AWK786443:AWK786444 BGG786443:BGG786444 BQC786443:BQC786444 BZY786443:BZY786444 CJU786443:CJU786444 CTQ786443:CTQ786444 DDM786443:DDM786444 DNI786443:DNI786444 DXE786443:DXE786444 EHA786443:EHA786444 EQW786443:EQW786444 FAS786443:FAS786444 FKO786443:FKO786444 FUK786443:FUK786444 GEG786443:GEG786444 GOC786443:GOC786444 GXY786443:GXY786444 HHU786443:HHU786444 HRQ786443:HRQ786444 IBM786443:IBM786444 ILI786443:ILI786444 IVE786443:IVE786444 JFA786443:JFA786444 JOW786443:JOW786444 JYS786443:JYS786444 KIO786443:KIO786444 KSK786443:KSK786444 LCG786443:LCG786444 LMC786443:LMC786444 LVY786443:LVY786444 MFU786443:MFU786444 MPQ786443:MPQ786444 MZM786443:MZM786444 NJI786443:NJI786444 NTE786443:NTE786444 ODA786443:ODA786444 OMW786443:OMW786444 OWS786443:OWS786444 PGO786443:PGO786444 PQK786443:PQK786444 QAG786443:QAG786444 QKC786443:QKC786444 QTY786443:QTY786444 RDU786443:RDU786444 RNQ786443:RNQ786444 RXM786443:RXM786444 SHI786443:SHI786444 SRE786443:SRE786444 TBA786443:TBA786444 TKW786443:TKW786444 TUS786443:TUS786444 UEO786443:UEO786444 UOK786443:UOK786444 UYG786443:UYG786444 VIC786443:VIC786444 VRY786443:VRY786444 WBU786443:WBU786444 WLQ786443:WLQ786444 WVM786443:WVM786444 E851979:E851980 JA851979:JA851980 SW851979:SW851980 ACS851979:ACS851980 AMO851979:AMO851980 AWK851979:AWK851980 BGG851979:BGG851980 BQC851979:BQC851980 BZY851979:BZY851980 CJU851979:CJU851980 CTQ851979:CTQ851980 DDM851979:DDM851980 DNI851979:DNI851980 DXE851979:DXE851980 EHA851979:EHA851980 EQW851979:EQW851980 FAS851979:FAS851980 FKO851979:FKO851980 FUK851979:FUK851980 GEG851979:GEG851980 GOC851979:GOC851980 GXY851979:GXY851980 HHU851979:HHU851980 HRQ851979:HRQ851980 IBM851979:IBM851980 ILI851979:ILI851980 IVE851979:IVE851980 JFA851979:JFA851980 JOW851979:JOW851980 JYS851979:JYS851980 KIO851979:KIO851980 KSK851979:KSK851980 LCG851979:LCG851980 LMC851979:LMC851980 LVY851979:LVY851980 MFU851979:MFU851980 MPQ851979:MPQ851980 MZM851979:MZM851980 NJI851979:NJI851980 NTE851979:NTE851980 ODA851979:ODA851980 OMW851979:OMW851980 OWS851979:OWS851980 PGO851979:PGO851980 PQK851979:PQK851980 QAG851979:QAG851980 QKC851979:QKC851980 QTY851979:QTY851980 RDU851979:RDU851980 RNQ851979:RNQ851980 RXM851979:RXM851980 SHI851979:SHI851980 SRE851979:SRE851980 TBA851979:TBA851980 TKW851979:TKW851980 TUS851979:TUS851980 UEO851979:UEO851980 UOK851979:UOK851980 UYG851979:UYG851980 VIC851979:VIC851980 VRY851979:VRY851980 WBU851979:WBU851980 WLQ851979:WLQ851980 WVM851979:WVM851980 E917515:E917516 JA917515:JA917516 SW917515:SW917516 ACS917515:ACS917516 AMO917515:AMO917516 AWK917515:AWK917516 BGG917515:BGG917516 BQC917515:BQC917516 BZY917515:BZY917516 CJU917515:CJU917516 CTQ917515:CTQ917516 DDM917515:DDM917516 DNI917515:DNI917516 DXE917515:DXE917516 EHA917515:EHA917516 EQW917515:EQW917516 FAS917515:FAS917516 FKO917515:FKO917516 FUK917515:FUK917516 GEG917515:GEG917516 GOC917515:GOC917516 GXY917515:GXY917516 HHU917515:HHU917516 HRQ917515:HRQ917516 IBM917515:IBM917516 ILI917515:ILI917516 IVE917515:IVE917516 JFA917515:JFA917516 JOW917515:JOW917516 JYS917515:JYS917516 KIO917515:KIO917516 KSK917515:KSK917516 LCG917515:LCG917516 LMC917515:LMC917516 LVY917515:LVY917516 MFU917515:MFU917516 MPQ917515:MPQ917516 MZM917515:MZM917516 NJI917515:NJI917516 NTE917515:NTE917516 ODA917515:ODA917516 OMW917515:OMW917516 OWS917515:OWS917516 PGO917515:PGO917516 PQK917515:PQK917516 QAG917515:QAG917516 QKC917515:QKC917516 QTY917515:QTY917516 RDU917515:RDU917516 RNQ917515:RNQ917516 RXM917515:RXM917516 SHI917515:SHI917516 SRE917515:SRE917516 TBA917515:TBA917516 TKW917515:TKW917516 TUS917515:TUS917516 UEO917515:UEO917516 UOK917515:UOK917516 UYG917515:UYG917516 VIC917515:VIC917516 VRY917515:VRY917516 WBU917515:WBU917516 WLQ917515:WLQ917516 WVM917515:WVM917516 E983051:E983052 JA983051:JA983052 SW983051:SW983052 ACS983051:ACS983052 AMO983051:AMO983052 AWK983051:AWK983052 BGG983051:BGG983052 BQC983051:BQC983052 BZY983051:BZY983052 CJU983051:CJU983052 CTQ983051:CTQ983052 DDM983051:DDM983052 DNI983051:DNI983052 DXE983051:DXE983052 EHA983051:EHA983052 EQW983051:EQW983052 FAS983051:FAS983052 FKO983051:FKO983052 FUK983051:FUK983052 GEG983051:GEG983052 GOC983051:GOC983052 GXY983051:GXY983052 HHU983051:HHU983052 HRQ983051:HRQ983052 IBM983051:IBM983052 ILI983051:ILI983052 IVE983051:IVE983052 JFA983051:JFA983052 JOW983051:JOW983052 JYS983051:JYS983052 KIO983051:KIO983052 KSK983051:KSK983052 LCG983051:LCG983052 LMC983051:LMC983052 LVY983051:LVY983052 MFU983051:MFU983052 MPQ983051:MPQ983052 MZM983051:MZM983052 NJI983051:NJI983052 NTE983051:NTE983052 ODA983051:ODA983052 OMW983051:OMW983052 OWS983051:OWS983052 PGO983051:PGO983052 PQK983051:PQK983052 QAG983051:QAG983052 QKC983051:QKC983052 QTY983051:QTY983052 RDU983051:RDU983052 RNQ983051:RNQ983052 RXM983051:RXM983052 SHI983051:SHI983052 SRE983051:SRE983052 TBA983051:TBA983052 TKW983051:TKW983052 TUS983051:TUS983052 UEO983051:UEO983052 UOK983051:UOK983052 UYG983051:UYG983052 VIC983051:VIC983052 VRY983051:VRY983052 WBU983051:WBU983052 WLQ983051:WLQ983052 WVM983051:WVM983052"/>
    <dataValidation type="list" allowBlank="1" showInputMessage="1" showErrorMessage="1" errorTitle="periodo de pago" error="1    - anual  _x000a_2    - semestral_x000a_3    - cuatrimestral_x000a_4    - trimestral_x000a_12  - mensual" promptTitle="PERIODO DE PAGO" prompt="1    - anual  _x000a_2    - semestral_x000a_3    - cuatrimestral_x000a_4    - trimestral_x000a_12  - mensual" sqref="E15:E16 JA15:JA16 SW15:SW16 ACS15:ACS16 AMO15:AMO16 AWK15:AWK16 BGG15:BGG16 BQC15:BQC16 BZY15:BZY16 CJU15:CJU16 CTQ15:CTQ16 DDM15:DDM16 DNI15:DNI16 DXE15:DXE16 EHA15:EHA16 EQW15:EQW16 FAS15:FAS16 FKO15:FKO16 FUK15:FUK16 GEG15:GEG16 GOC15:GOC16 GXY15:GXY16 HHU15:HHU16 HRQ15:HRQ16 IBM15:IBM16 ILI15:ILI16 IVE15:IVE16 JFA15:JFA16 JOW15:JOW16 JYS15:JYS16 KIO15:KIO16 KSK15:KSK16 LCG15:LCG16 LMC15:LMC16 LVY15:LVY16 MFU15:MFU16 MPQ15:MPQ16 MZM15:MZM16 NJI15:NJI16 NTE15:NTE16 ODA15:ODA16 OMW15:OMW16 OWS15:OWS16 PGO15:PGO16 PQK15:PQK16 QAG15:QAG16 QKC15:QKC16 QTY15:QTY16 RDU15:RDU16 RNQ15:RNQ16 RXM15:RXM16 SHI15:SHI16 SRE15:SRE16 TBA15:TBA16 TKW15:TKW16 TUS15:TUS16 UEO15:UEO16 UOK15:UOK16 UYG15:UYG16 VIC15:VIC16 VRY15:VRY16 WBU15:WBU16 WLQ15:WLQ16 WVM15:WVM16 E65551:E65552 JA65551:JA65552 SW65551:SW65552 ACS65551:ACS65552 AMO65551:AMO65552 AWK65551:AWK65552 BGG65551:BGG65552 BQC65551:BQC65552 BZY65551:BZY65552 CJU65551:CJU65552 CTQ65551:CTQ65552 DDM65551:DDM65552 DNI65551:DNI65552 DXE65551:DXE65552 EHA65551:EHA65552 EQW65551:EQW65552 FAS65551:FAS65552 FKO65551:FKO65552 FUK65551:FUK65552 GEG65551:GEG65552 GOC65551:GOC65552 GXY65551:GXY65552 HHU65551:HHU65552 HRQ65551:HRQ65552 IBM65551:IBM65552 ILI65551:ILI65552 IVE65551:IVE65552 JFA65551:JFA65552 JOW65551:JOW65552 JYS65551:JYS65552 KIO65551:KIO65552 KSK65551:KSK65552 LCG65551:LCG65552 LMC65551:LMC65552 LVY65551:LVY65552 MFU65551:MFU65552 MPQ65551:MPQ65552 MZM65551:MZM65552 NJI65551:NJI65552 NTE65551:NTE65552 ODA65551:ODA65552 OMW65551:OMW65552 OWS65551:OWS65552 PGO65551:PGO65552 PQK65551:PQK65552 QAG65551:QAG65552 QKC65551:QKC65552 QTY65551:QTY65552 RDU65551:RDU65552 RNQ65551:RNQ65552 RXM65551:RXM65552 SHI65551:SHI65552 SRE65551:SRE65552 TBA65551:TBA65552 TKW65551:TKW65552 TUS65551:TUS65552 UEO65551:UEO65552 UOK65551:UOK65552 UYG65551:UYG65552 VIC65551:VIC65552 VRY65551:VRY65552 WBU65551:WBU65552 WLQ65551:WLQ65552 WVM65551:WVM65552 E131087:E131088 JA131087:JA131088 SW131087:SW131088 ACS131087:ACS131088 AMO131087:AMO131088 AWK131087:AWK131088 BGG131087:BGG131088 BQC131087:BQC131088 BZY131087:BZY131088 CJU131087:CJU131088 CTQ131087:CTQ131088 DDM131087:DDM131088 DNI131087:DNI131088 DXE131087:DXE131088 EHA131087:EHA131088 EQW131087:EQW131088 FAS131087:FAS131088 FKO131087:FKO131088 FUK131087:FUK131088 GEG131087:GEG131088 GOC131087:GOC131088 GXY131087:GXY131088 HHU131087:HHU131088 HRQ131087:HRQ131088 IBM131087:IBM131088 ILI131087:ILI131088 IVE131087:IVE131088 JFA131087:JFA131088 JOW131087:JOW131088 JYS131087:JYS131088 KIO131087:KIO131088 KSK131087:KSK131088 LCG131087:LCG131088 LMC131087:LMC131088 LVY131087:LVY131088 MFU131087:MFU131088 MPQ131087:MPQ131088 MZM131087:MZM131088 NJI131087:NJI131088 NTE131087:NTE131088 ODA131087:ODA131088 OMW131087:OMW131088 OWS131087:OWS131088 PGO131087:PGO131088 PQK131087:PQK131088 QAG131087:QAG131088 QKC131087:QKC131088 QTY131087:QTY131088 RDU131087:RDU131088 RNQ131087:RNQ131088 RXM131087:RXM131088 SHI131087:SHI131088 SRE131087:SRE131088 TBA131087:TBA131088 TKW131087:TKW131088 TUS131087:TUS131088 UEO131087:UEO131088 UOK131087:UOK131088 UYG131087:UYG131088 VIC131087:VIC131088 VRY131087:VRY131088 WBU131087:WBU131088 WLQ131087:WLQ131088 WVM131087:WVM131088 E196623:E196624 JA196623:JA196624 SW196623:SW196624 ACS196623:ACS196624 AMO196623:AMO196624 AWK196623:AWK196624 BGG196623:BGG196624 BQC196623:BQC196624 BZY196623:BZY196624 CJU196623:CJU196624 CTQ196623:CTQ196624 DDM196623:DDM196624 DNI196623:DNI196624 DXE196623:DXE196624 EHA196623:EHA196624 EQW196623:EQW196624 FAS196623:FAS196624 FKO196623:FKO196624 FUK196623:FUK196624 GEG196623:GEG196624 GOC196623:GOC196624 GXY196623:GXY196624 HHU196623:HHU196624 HRQ196623:HRQ196624 IBM196623:IBM196624 ILI196623:ILI196624 IVE196623:IVE196624 JFA196623:JFA196624 JOW196623:JOW196624 JYS196623:JYS196624 KIO196623:KIO196624 KSK196623:KSK196624 LCG196623:LCG196624 LMC196623:LMC196624 LVY196623:LVY196624 MFU196623:MFU196624 MPQ196623:MPQ196624 MZM196623:MZM196624 NJI196623:NJI196624 NTE196623:NTE196624 ODA196623:ODA196624 OMW196623:OMW196624 OWS196623:OWS196624 PGO196623:PGO196624 PQK196623:PQK196624 QAG196623:QAG196624 QKC196623:QKC196624 QTY196623:QTY196624 RDU196623:RDU196624 RNQ196623:RNQ196624 RXM196623:RXM196624 SHI196623:SHI196624 SRE196623:SRE196624 TBA196623:TBA196624 TKW196623:TKW196624 TUS196623:TUS196624 UEO196623:UEO196624 UOK196623:UOK196624 UYG196623:UYG196624 VIC196623:VIC196624 VRY196623:VRY196624 WBU196623:WBU196624 WLQ196623:WLQ196624 WVM196623:WVM196624 E262159:E262160 JA262159:JA262160 SW262159:SW262160 ACS262159:ACS262160 AMO262159:AMO262160 AWK262159:AWK262160 BGG262159:BGG262160 BQC262159:BQC262160 BZY262159:BZY262160 CJU262159:CJU262160 CTQ262159:CTQ262160 DDM262159:DDM262160 DNI262159:DNI262160 DXE262159:DXE262160 EHA262159:EHA262160 EQW262159:EQW262160 FAS262159:FAS262160 FKO262159:FKO262160 FUK262159:FUK262160 GEG262159:GEG262160 GOC262159:GOC262160 GXY262159:GXY262160 HHU262159:HHU262160 HRQ262159:HRQ262160 IBM262159:IBM262160 ILI262159:ILI262160 IVE262159:IVE262160 JFA262159:JFA262160 JOW262159:JOW262160 JYS262159:JYS262160 KIO262159:KIO262160 KSK262159:KSK262160 LCG262159:LCG262160 LMC262159:LMC262160 LVY262159:LVY262160 MFU262159:MFU262160 MPQ262159:MPQ262160 MZM262159:MZM262160 NJI262159:NJI262160 NTE262159:NTE262160 ODA262159:ODA262160 OMW262159:OMW262160 OWS262159:OWS262160 PGO262159:PGO262160 PQK262159:PQK262160 QAG262159:QAG262160 QKC262159:QKC262160 QTY262159:QTY262160 RDU262159:RDU262160 RNQ262159:RNQ262160 RXM262159:RXM262160 SHI262159:SHI262160 SRE262159:SRE262160 TBA262159:TBA262160 TKW262159:TKW262160 TUS262159:TUS262160 UEO262159:UEO262160 UOK262159:UOK262160 UYG262159:UYG262160 VIC262159:VIC262160 VRY262159:VRY262160 WBU262159:WBU262160 WLQ262159:WLQ262160 WVM262159:WVM262160 E327695:E327696 JA327695:JA327696 SW327695:SW327696 ACS327695:ACS327696 AMO327695:AMO327696 AWK327695:AWK327696 BGG327695:BGG327696 BQC327695:BQC327696 BZY327695:BZY327696 CJU327695:CJU327696 CTQ327695:CTQ327696 DDM327695:DDM327696 DNI327695:DNI327696 DXE327695:DXE327696 EHA327695:EHA327696 EQW327695:EQW327696 FAS327695:FAS327696 FKO327695:FKO327696 FUK327695:FUK327696 GEG327695:GEG327696 GOC327695:GOC327696 GXY327695:GXY327696 HHU327695:HHU327696 HRQ327695:HRQ327696 IBM327695:IBM327696 ILI327695:ILI327696 IVE327695:IVE327696 JFA327695:JFA327696 JOW327695:JOW327696 JYS327695:JYS327696 KIO327695:KIO327696 KSK327695:KSK327696 LCG327695:LCG327696 LMC327695:LMC327696 LVY327695:LVY327696 MFU327695:MFU327696 MPQ327695:MPQ327696 MZM327695:MZM327696 NJI327695:NJI327696 NTE327695:NTE327696 ODA327695:ODA327696 OMW327695:OMW327696 OWS327695:OWS327696 PGO327695:PGO327696 PQK327695:PQK327696 QAG327695:QAG327696 QKC327695:QKC327696 QTY327695:QTY327696 RDU327695:RDU327696 RNQ327695:RNQ327696 RXM327695:RXM327696 SHI327695:SHI327696 SRE327695:SRE327696 TBA327695:TBA327696 TKW327695:TKW327696 TUS327695:TUS327696 UEO327695:UEO327696 UOK327695:UOK327696 UYG327695:UYG327696 VIC327695:VIC327696 VRY327695:VRY327696 WBU327695:WBU327696 WLQ327695:WLQ327696 WVM327695:WVM327696 E393231:E393232 JA393231:JA393232 SW393231:SW393232 ACS393231:ACS393232 AMO393231:AMO393232 AWK393231:AWK393232 BGG393231:BGG393232 BQC393231:BQC393232 BZY393231:BZY393232 CJU393231:CJU393232 CTQ393231:CTQ393232 DDM393231:DDM393232 DNI393231:DNI393232 DXE393231:DXE393232 EHA393231:EHA393232 EQW393231:EQW393232 FAS393231:FAS393232 FKO393231:FKO393232 FUK393231:FUK393232 GEG393231:GEG393232 GOC393231:GOC393232 GXY393231:GXY393232 HHU393231:HHU393232 HRQ393231:HRQ393232 IBM393231:IBM393232 ILI393231:ILI393232 IVE393231:IVE393232 JFA393231:JFA393232 JOW393231:JOW393232 JYS393231:JYS393232 KIO393231:KIO393232 KSK393231:KSK393232 LCG393231:LCG393232 LMC393231:LMC393232 LVY393231:LVY393232 MFU393231:MFU393232 MPQ393231:MPQ393232 MZM393231:MZM393232 NJI393231:NJI393232 NTE393231:NTE393232 ODA393231:ODA393232 OMW393231:OMW393232 OWS393231:OWS393232 PGO393231:PGO393232 PQK393231:PQK393232 QAG393231:QAG393232 QKC393231:QKC393232 QTY393231:QTY393232 RDU393231:RDU393232 RNQ393231:RNQ393232 RXM393231:RXM393232 SHI393231:SHI393232 SRE393231:SRE393232 TBA393231:TBA393232 TKW393231:TKW393232 TUS393231:TUS393232 UEO393231:UEO393232 UOK393231:UOK393232 UYG393231:UYG393232 VIC393231:VIC393232 VRY393231:VRY393232 WBU393231:WBU393232 WLQ393231:WLQ393232 WVM393231:WVM393232 E458767:E458768 JA458767:JA458768 SW458767:SW458768 ACS458767:ACS458768 AMO458767:AMO458768 AWK458767:AWK458768 BGG458767:BGG458768 BQC458767:BQC458768 BZY458767:BZY458768 CJU458767:CJU458768 CTQ458767:CTQ458768 DDM458767:DDM458768 DNI458767:DNI458768 DXE458767:DXE458768 EHA458767:EHA458768 EQW458767:EQW458768 FAS458767:FAS458768 FKO458767:FKO458768 FUK458767:FUK458768 GEG458767:GEG458768 GOC458767:GOC458768 GXY458767:GXY458768 HHU458767:HHU458768 HRQ458767:HRQ458768 IBM458767:IBM458768 ILI458767:ILI458768 IVE458767:IVE458768 JFA458767:JFA458768 JOW458767:JOW458768 JYS458767:JYS458768 KIO458767:KIO458768 KSK458767:KSK458768 LCG458767:LCG458768 LMC458767:LMC458768 LVY458767:LVY458768 MFU458767:MFU458768 MPQ458767:MPQ458768 MZM458767:MZM458768 NJI458767:NJI458768 NTE458767:NTE458768 ODA458767:ODA458768 OMW458767:OMW458768 OWS458767:OWS458768 PGO458767:PGO458768 PQK458767:PQK458768 QAG458767:QAG458768 QKC458767:QKC458768 QTY458767:QTY458768 RDU458767:RDU458768 RNQ458767:RNQ458768 RXM458767:RXM458768 SHI458767:SHI458768 SRE458767:SRE458768 TBA458767:TBA458768 TKW458767:TKW458768 TUS458767:TUS458768 UEO458767:UEO458768 UOK458767:UOK458768 UYG458767:UYG458768 VIC458767:VIC458768 VRY458767:VRY458768 WBU458767:WBU458768 WLQ458767:WLQ458768 WVM458767:WVM458768 E524303:E524304 JA524303:JA524304 SW524303:SW524304 ACS524303:ACS524304 AMO524303:AMO524304 AWK524303:AWK524304 BGG524303:BGG524304 BQC524303:BQC524304 BZY524303:BZY524304 CJU524303:CJU524304 CTQ524303:CTQ524304 DDM524303:DDM524304 DNI524303:DNI524304 DXE524303:DXE524304 EHA524303:EHA524304 EQW524303:EQW524304 FAS524303:FAS524304 FKO524303:FKO524304 FUK524303:FUK524304 GEG524303:GEG524304 GOC524303:GOC524304 GXY524303:GXY524304 HHU524303:HHU524304 HRQ524303:HRQ524304 IBM524303:IBM524304 ILI524303:ILI524304 IVE524303:IVE524304 JFA524303:JFA524304 JOW524303:JOW524304 JYS524303:JYS524304 KIO524303:KIO524304 KSK524303:KSK524304 LCG524303:LCG524304 LMC524303:LMC524304 LVY524303:LVY524304 MFU524303:MFU524304 MPQ524303:MPQ524304 MZM524303:MZM524304 NJI524303:NJI524304 NTE524303:NTE524304 ODA524303:ODA524304 OMW524303:OMW524304 OWS524303:OWS524304 PGO524303:PGO524304 PQK524303:PQK524304 QAG524303:QAG524304 QKC524303:QKC524304 QTY524303:QTY524304 RDU524303:RDU524304 RNQ524303:RNQ524304 RXM524303:RXM524304 SHI524303:SHI524304 SRE524303:SRE524304 TBA524303:TBA524304 TKW524303:TKW524304 TUS524303:TUS524304 UEO524303:UEO524304 UOK524303:UOK524304 UYG524303:UYG524304 VIC524303:VIC524304 VRY524303:VRY524304 WBU524303:WBU524304 WLQ524303:WLQ524304 WVM524303:WVM524304 E589839:E589840 JA589839:JA589840 SW589839:SW589840 ACS589839:ACS589840 AMO589839:AMO589840 AWK589839:AWK589840 BGG589839:BGG589840 BQC589839:BQC589840 BZY589839:BZY589840 CJU589839:CJU589840 CTQ589839:CTQ589840 DDM589839:DDM589840 DNI589839:DNI589840 DXE589839:DXE589840 EHA589839:EHA589840 EQW589839:EQW589840 FAS589839:FAS589840 FKO589839:FKO589840 FUK589839:FUK589840 GEG589839:GEG589840 GOC589839:GOC589840 GXY589839:GXY589840 HHU589839:HHU589840 HRQ589839:HRQ589840 IBM589839:IBM589840 ILI589839:ILI589840 IVE589839:IVE589840 JFA589839:JFA589840 JOW589839:JOW589840 JYS589839:JYS589840 KIO589839:KIO589840 KSK589839:KSK589840 LCG589839:LCG589840 LMC589839:LMC589840 LVY589839:LVY589840 MFU589839:MFU589840 MPQ589839:MPQ589840 MZM589839:MZM589840 NJI589839:NJI589840 NTE589839:NTE589840 ODA589839:ODA589840 OMW589839:OMW589840 OWS589839:OWS589840 PGO589839:PGO589840 PQK589839:PQK589840 QAG589839:QAG589840 QKC589839:QKC589840 QTY589839:QTY589840 RDU589839:RDU589840 RNQ589839:RNQ589840 RXM589839:RXM589840 SHI589839:SHI589840 SRE589839:SRE589840 TBA589839:TBA589840 TKW589839:TKW589840 TUS589839:TUS589840 UEO589839:UEO589840 UOK589839:UOK589840 UYG589839:UYG589840 VIC589839:VIC589840 VRY589839:VRY589840 WBU589839:WBU589840 WLQ589839:WLQ589840 WVM589839:WVM589840 E655375:E655376 JA655375:JA655376 SW655375:SW655376 ACS655375:ACS655376 AMO655375:AMO655376 AWK655375:AWK655376 BGG655375:BGG655376 BQC655375:BQC655376 BZY655375:BZY655376 CJU655375:CJU655376 CTQ655375:CTQ655376 DDM655375:DDM655376 DNI655375:DNI655376 DXE655375:DXE655376 EHA655375:EHA655376 EQW655375:EQW655376 FAS655375:FAS655376 FKO655375:FKO655376 FUK655375:FUK655376 GEG655375:GEG655376 GOC655375:GOC655376 GXY655375:GXY655376 HHU655375:HHU655376 HRQ655375:HRQ655376 IBM655375:IBM655376 ILI655375:ILI655376 IVE655375:IVE655376 JFA655375:JFA655376 JOW655375:JOW655376 JYS655375:JYS655376 KIO655375:KIO655376 KSK655375:KSK655376 LCG655375:LCG655376 LMC655375:LMC655376 LVY655375:LVY655376 MFU655375:MFU655376 MPQ655375:MPQ655376 MZM655375:MZM655376 NJI655375:NJI655376 NTE655375:NTE655376 ODA655375:ODA655376 OMW655375:OMW655376 OWS655375:OWS655376 PGO655375:PGO655376 PQK655375:PQK655376 QAG655375:QAG655376 QKC655375:QKC655376 QTY655375:QTY655376 RDU655375:RDU655376 RNQ655375:RNQ655376 RXM655375:RXM655376 SHI655375:SHI655376 SRE655375:SRE655376 TBA655375:TBA655376 TKW655375:TKW655376 TUS655375:TUS655376 UEO655375:UEO655376 UOK655375:UOK655376 UYG655375:UYG655376 VIC655375:VIC655376 VRY655375:VRY655376 WBU655375:WBU655376 WLQ655375:WLQ655376 WVM655375:WVM655376 E720911:E720912 JA720911:JA720912 SW720911:SW720912 ACS720911:ACS720912 AMO720911:AMO720912 AWK720911:AWK720912 BGG720911:BGG720912 BQC720911:BQC720912 BZY720911:BZY720912 CJU720911:CJU720912 CTQ720911:CTQ720912 DDM720911:DDM720912 DNI720911:DNI720912 DXE720911:DXE720912 EHA720911:EHA720912 EQW720911:EQW720912 FAS720911:FAS720912 FKO720911:FKO720912 FUK720911:FUK720912 GEG720911:GEG720912 GOC720911:GOC720912 GXY720911:GXY720912 HHU720911:HHU720912 HRQ720911:HRQ720912 IBM720911:IBM720912 ILI720911:ILI720912 IVE720911:IVE720912 JFA720911:JFA720912 JOW720911:JOW720912 JYS720911:JYS720912 KIO720911:KIO720912 KSK720911:KSK720912 LCG720911:LCG720912 LMC720911:LMC720912 LVY720911:LVY720912 MFU720911:MFU720912 MPQ720911:MPQ720912 MZM720911:MZM720912 NJI720911:NJI720912 NTE720911:NTE720912 ODA720911:ODA720912 OMW720911:OMW720912 OWS720911:OWS720912 PGO720911:PGO720912 PQK720911:PQK720912 QAG720911:QAG720912 QKC720911:QKC720912 QTY720911:QTY720912 RDU720911:RDU720912 RNQ720911:RNQ720912 RXM720911:RXM720912 SHI720911:SHI720912 SRE720911:SRE720912 TBA720911:TBA720912 TKW720911:TKW720912 TUS720911:TUS720912 UEO720911:UEO720912 UOK720911:UOK720912 UYG720911:UYG720912 VIC720911:VIC720912 VRY720911:VRY720912 WBU720911:WBU720912 WLQ720911:WLQ720912 WVM720911:WVM720912 E786447:E786448 JA786447:JA786448 SW786447:SW786448 ACS786447:ACS786448 AMO786447:AMO786448 AWK786447:AWK786448 BGG786447:BGG786448 BQC786447:BQC786448 BZY786447:BZY786448 CJU786447:CJU786448 CTQ786447:CTQ786448 DDM786447:DDM786448 DNI786447:DNI786448 DXE786447:DXE786448 EHA786447:EHA786448 EQW786447:EQW786448 FAS786447:FAS786448 FKO786447:FKO786448 FUK786447:FUK786448 GEG786447:GEG786448 GOC786447:GOC786448 GXY786447:GXY786448 HHU786447:HHU786448 HRQ786447:HRQ786448 IBM786447:IBM786448 ILI786447:ILI786448 IVE786447:IVE786448 JFA786447:JFA786448 JOW786447:JOW786448 JYS786447:JYS786448 KIO786447:KIO786448 KSK786447:KSK786448 LCG786447:LCG786448 LMC786447:LMC786448 LVY786447:LVY786448 MFU786447:MFU786448 MPQ786447:MPQ786448 MZM786447:MZM786448 NJI786447:NJI786448 NTE786447:NTE786448 ODA786447:ODA786448 OMW786447:OMW786448 OWS786447:OWS786448 PGO786447:PGO786448 PQK786447:PQK786448 QAG786447:QAG786448 QKC786447:QKC786448 QTY786447:QTY786448 RDU786447:RDU786448 RNQ786447:RNQ786448 RXM786447:RXM786448 SHI786447:SHI786448 SRE786447:SRE786448 TBA786447:TBA786448 TKW786447:TKW786448 TUS786447:TUS786448 UEO786447:UEO786448 UOK786447:UOK786448 UYG786447:UYG786448 VIC786447:VIC786448 VRY786447:VRY786448 WBU786447:WBU786448 WLQ786447:WLQ786448 WVM786447:WVM786448 E851983:E851984 JA851983:JA851984 SW851983:SW851984 ACS851983:ACS851984 AMO851983:AMO851984 AWK851983:AWK851984 BGG851983:BGG851984 BQC851983:BQC851984 BZY851983:BZY851984 CJU851983:CJU851984 CTQ851983:CTQ851984 DDM851983:DDM851984 DNI851983:DNI851984 DXE851983:DXE851984 EHA851983:EHA851984 EQW851983:EQW851984 FAS851983:FAS851984 FKO851983:FKO851984 FUK851983:FUK851984 GEG851983:GEG851984 GOC851983:GOC851984 GXY851983:GXY851984 HHU851983:HHU851984 HRQ851983:HRQ851984 IBM851983:IBM851984 ILI851983:ILI851984 IVE851983:IVE851984 JFA851983:JFA851984 JOW851983:JOW851984 JYS851983:JYS851984 KIO851983:KIO851984 KSK851983:KSK851984 LCG851983:LCG851984 LMC851983:LMC851984 LVY851983:LVY851984 MFU851983:MFU851984 MPQ851983:MPQ851984 MZM851983:MZM851984 NJI851983:NJI851984 NTE851983:NTE851984 ODA851983:ODA851984 OMW851983:OMW851984 OWS851983:OWS851984 PGO851983:PGO851984 PQK851983:PQK851984 QAG851983:QAG851984 QKC851983:QKC851984 QTY851983:QTY851984 RDU851983:RDU851984 RNQ851983:RNQ851984 RXM851983:RXM851984 SHI851983:SHI851984 SRE851983:SRE851984 TBA851983:TBA851984 TKW851983:TKW851984 TUS851983:TUS851984 UEO851983:UEO851984 UOK851983:UOK851984 UYG851983:UYG851984 VIC851983:VIC851984 VRY851983:VRY851984 WBU851983:WBU851984 WLQ851983:WLQ851984 WVM851983:WVM851984 E917519:E917520 JA917519:JA917520 SW917519:SW917520 ACS917519:ACS917520 AMO917519:AMO917520 AWK917519:AWK917520 BGG917519:BGG917520 BQC917519:BQC917520 BZY917519:BZY917520 CJU917519:CJU917520 CTQ917519:CTQ917520 DDM917519:DDM917520 DNI917519:DNI917520 DXE917519:DXE917520 EHA917519:EHA917520 EQW917519:EQW917520 FAS917519:FAS917520 FKO917519:FKO917520 FUK917519:FUK917520 GEG917519:GEG917520 GOC917519:GOC917520 GXY917519:GXY917520 HHU917519:HHU917520 HRQ917519:HRQ917520 IBM917519:IBM917520 ILI917519:ILI917520 IVE917519:IVE917520 JFA917519:JFA917520 JOW917519:JOW917520 JYS917519:JYS917520 KIO917519:KIO917520 KSK917519:KSK917520 LCG917519:LCG917520 LMC917519:LMC917520 LVY917519:LVY917520 MFU917519:MFU917520 MPQ917519:MPQ917520 MZM917519:MZM917520 NJI917519:NJI917520 NTE917519:NTE917520 ODA917519:ODA917520 OMW917519:OMW917520 OWS917519:OWS917520 PGO917519:PGO917520 PQK917519:PQK917520 QAG917519:QAG917520 QKC917519:QKC917520 QTY917519:QTY917520 RDU917519:RDU917520 RNQ917519:RNQ917520 RXM917519:RXM917520 SHI917519:SHI917520 SRE917519:SRE917520 TBA917519:TBA917520 TKW917519:TKW917520 TUS917519:TUS917520 UEO917519:UEO917520 UOK917519:UOK917520 UYG917519:UYG917520 VIC917519:VIC917520 VRY917519:VRY917520 WBU917519:WBU917520 WLQ917519:WLQ917520 WVM917519:WVM917520 E983055:E983056 JA983055:JA983056 SW983055:SW983056 ACS983055:ACS983056 AMO983055:AMO983056 AWK983055:AWK983056 BGG983055:BGG983056 BQC983055:BQC983056 BZY983055:BZY983056 CJU983055:CJU983056 CTQ983055:CTQ983056 DDM983055:DDM983056 DNI983055:DNI983056 DXE983055:DXE983056 EHA983055:EHA983056 EQW983055:EQW983056 FAS983055:FAS983056 FKO983055:FKO983056 FUK983055:FUK983056 GEG983055:GEG983056 GOC983055:GOC983056 GXY983055:GXY983056 HHU983055:HHU983056 HRQ983055:HRQ983056 IBM983055:IBM983056 ILI983055:ILI983056 IVE983055:IVE983056 JFA983055:JFA983056 JOW983055:JOW983056 JYS983055:JYS983056 KIO983055:KIO983056 KSK983055:KSK983056 LCG983055:LCG983056 LMC983055:LMC983056 LVY983055:LVY983056 MFU983055:MFU983056 MPQ983055:MPQ983056 MZM983055:MZM983056 NJI983055:NJI983056 NTE983055:NTE983056 ODA983055:ODA983056 OMW983055:OMW983056 OWS983055:OWS983056 PGO983055:PGO983056 PQK983055:PQK983056 QAG983055:QAG983056 QKC983055:QKC983056 QTY983055:QTY983056 RDU983055:RDU983056 RNQ983055:RNQ983056 RXM983055:RXM983056 SHI983055:SHI983056 SRE983055:SRE983056 TBA983055:TBA983056 TKW983055:TKW983056 TUS983055:TUS983056 UEO983055:UEO983056 UOK983055:UOK983056 UYG983055:UYG983056 VIC983055:VIC983056 VRY983055:VRY983056 WBU983055:WBU983056 WLQ983055:WLQ983056 WVM983055:WVM983056">
      <formula1>$L$1:$L$5</formula1>
    </dataValidation>
    <dataValidation type="list" allowBlank="1" showInputMessage="1" showErrorMessage="1" errorTitle="INTRODUCIR" error="1 - Francés_x000a_2- Cuotas constantes_x000a_3- Americano" promptTitle="METODOS DE AMORTIZACION" prompt="1 - Francés_x000a_2 - Cuotas constantes_x000a_3 - Americano" sqref="E17 JA17 SW17 ACS17 AMO17 AWK17 BGG17 BQC17 BZY17 CJU17 CTQ17 DDM17 DNI17 DXE17 EHA17 EQW17 FAS17 FKO17 FUK17 GEG17 GOC17 GXY17 HHU17 HRQ17 IBM17 ILI17 IVE17 JFA17 JOW17 JYS17 KIO17 KSK17 LCG17 LMC17 LVY17 MFU17 MPQ17 MZM17 NJI17 NTE17 ODA17 OMW17 OWS17 PGO17 PQK17 QAG17 QKC17 QTY17 RDU17 RNQ17 RXM17 SHI17 SRE17 TBA17 TKW17 TUS17 UEO17 UOK17 UYG17 VIC17 VRY17 WBU17 WLQ17 WVM17 E65553 JA65553 SW65553 ACS65553 AMO65553 AWK65553 BGG65553 BQC65553 BZY65553 CJU65553 CTQ65553 DDM65553 DNI65553 DXE65553 EHA65553 EQW65553 FAS65553 FKO65553 FUK65553 GEG65553 GOC65553 GXY65553 HHU65553 HRQ65553 IBM65553 ILI65553 IVE65553 JFA65553 JOW65553 JYS65553 KIO65553 KSK65553 LCG65553 LMC65553 LVY65553 MFU65553 MPQ65553 MZM65553 NJI65553 NTE65553 ODA65553 OMW65553 OWS65553 PGO65553 PQK65553 QAG65553 QKC65553 QTY65553 RDU65553 RNQ65553 RXM65553 SHI65553 SRE65553 TBA65553 TKW65553 TUS65553 UEO65553 UOK65553 UYG65553 VIC65553 VRY65553 WBU65553 WLQ65553 WVM65553 E131089 JA131089 SW131089 ACS131089 AMO131089 AWK131089 BGG131089 BQC131089 BZY131089 CJU131089 CTQ131089 DDM131089 DNI131089 DXE131089 EHA131089 EQW131089 FAS131089 FKO131089 FUK131089 GEG131089 GOC131089 GXY131089 HHU131089 HRQ131089 IBM131089 ILI131089 IVE131089 JFA131089 JOW131089 JYS131089 KIO131089 KSK131089 LCG131089 LMC131089 LVY131089 MFU131089 MPQ131089 MZM131089 NJI131089 NTE131089 ODA131089 OMW131089 OWS131089 PGO131089 PQK131089 QAG131089 QKC131089 QTY131089 RDU131089 RNQ131089 RXM131089 SHI131089 SRE131089 TBA131089 TKW131089 TUS131089 UEO131089 UOK131089 UYG131089 VIC131089 VRY131089 WBU131089 WLQ131089 WVM131089 E196625 JA196625 SW196625 ACS196625 AMO196625 AWK196625 BGG196625 BQC196625 BZY196625 CJU196625 CTQ196625 DDM196625 DNI196625 DXE196625 EHA196625 EQW196625 FAS196625 FKO196625 FUK196625 GEG196625 GOC196625 GXY196625 HHU196625 HRQ196625 IBM196625 ILI196625 IVE196625 JFA196625 JOW196625 JYS196625 KIO196625 KSK196625 LCG196625 LMC196625 LVY196625 MFU196625 MPQ196625 MZM196625 NJI196625 NTE196625 ODA196625 OMW196625 OWS196625 PGO196625 PQK196625 QAG196625 QKC196625 QTY196625 RDU196625 RNQ196625 RXM196625 SHI196625 SRE196625 TBA196625 TKW196625 TUS196625 UEO196625 UOK196625 UYG196625 VIC196625 VRY196625 WBU196625 WLQ196625 WVM196625 E262161 JA262161 SW262161 ACS262161 AMO262161 AWK262161 BGG262161 BQC262161 BZY262161 CJU262161 CTQ262161 DDM262161 DNI262161 DXE262161 EHA262161 EQW262161 FAS262161 FKO262161 FUK262161 GEG262161 GOC262161 GXY262161 HHU262161 HRQ262161 IBM262161 ILI262161 IVE262161 JFA262161 JOW262161 JYS262161 KIO262161 KSK262161 LCG262161 LMC262161 LVY262161 MFU262161 MPQ262161 MZM262161 NJI262161 NTE262161 ODA262161 OMW262161 OWS262161 PGO262161 PQK262161 QAG262161 QKC262161 QTY262161 RDU262161 RNQ262161 RXM262161 SHI262161 SRE262161 TBA262161 TKW262161 TUS262161 UEO262161 UOK262161 UYG262161 VIC262161 VRY262161 WBU262161 WLQ262161 WVM262161 E327697 JA327697 SW327697 ACS327697 AMO327697 AWK327697 BGG327697 BQC327697 BZY327697 CJU327697 CTQ327697 DDM327697 DNI327697 DXE327697 EHA327697 EQW327697 FAS327697 FKO327697 FUK327697 GEG327697 GOC327697 GXY327697 HHU327697 HRQ327697 IBM327697 ILI327697 IVE327697 JFA327697 JOW327697 JYS327697 KIO327697 KSK327697 LCG327697 LMC327697 LVY327697 MFU327697 MPQ327697 MZM327697 NJI327697 NTE327697 ODA327697 OMW327697 OWS327697 PGO327697 PQK327697 QAG327697 QKC327697 QTY327697 RDU327697 RNQ327697 RXM327697 SHI327697 SRE327697 TBA327697 TKW327697 TUS327697 UEO327697 UOK327697 UYG327697 VIC327697 VRY327697 WBU327697 WLQ327697 WVM327697 E393233 JA393233 SW393233 ACS393233 AMO393233 AWK393233 BGG393233 BQC393233 BZY393233 CJU393233 CTQ393233 DDM393233 DNI393233 DXE393233 EHA393233 EQW393233 FAS393233 FKO393233 FUK393233 GEG393233 GOC393233 GXY393233 HHU393233 HRQ393233 IBM393233 ILI393233 IVE393233 JFA393233 JOW393233 JYS393233 KIO393233 KSK393233 LCG393233 LMC393233 LVY393233 MFU393233 MPQ393233 MZM393233 NJI393233 NTE393233 ODA393233 OMW393233 OWS393233 PGO393233 PQK393233 QAG393233 QKC393233 QTY393233 RDU393233 RNQ393233 RXM393233 SHI393233 SRE393233 TBA393233 TKW393233 TUS393233 UEO393233 UOK393233 UYG393233 VIC393233 VRY393233 WBU393233 WLQ393233 WVM393233 E458769 JA458769 SW458769 ACS458769 AMO458769 AWK458769 BGG458769 BQC458769 BZY458769 CJU458769 CTQ458769 DDM458769 DNI458769 DXE458769 EHA458769 EQW458769 FAS458769 FKO458769 FUK458769 GEG458769 GOC458769 GXY458769 HHU458769 HRQ458769 IBM458769 ILI458769 IVE458769 JFA458769 JOW458769 JYS458769 KIO458769 KSK458769 LCG458769 LMC458769 LVY458769 MFU458769 MPQ458769 MZM458769 NJI458769 NTE458769 ODA458769 OMW458769 OWS458769 PGO458769 PQK458769 QAG458769 QKC458769 QTY458769 RDU458769 RNQ458769 RXM458769 SHI458769 SRE458769 TBA458769 TKW458769 TUS458769 UEO458769 UOK458769 UYG458769 VIC458769 VRY458769 WBU458769 WLQ458769 WVM458769 E524305 JA524305 SW524305 ACS524305 AMO524305 AWK524305 BGG524305 BQC524305 BZY524305 CJU524305 CTQ524305 DDM524305 DNI524305 DXE524305 EHA524305 EQW524305 FAS524305 FKO524305 FUK524305 GEG524305 GOC524305 GXY524305 HHU524305 HRQ524305 IBM524305 ILI524305 IVE524305 JFA524305 JOW524305 JYS524305 KIO524305 KSK524305 LCG524305 LMC524305 LVY524305 MFU524305 MPQ524305 MZM524305 NJI524305 NTE524305 ODA524305 OMW524305 OWS524305 PGO524305 PQK524305 QAG524305 QKC524305 QTY524305 RDU524305 RNQ524305 RXM524305 SHI524305 SRE524305 TBA524305 TKW524305 TUS524305 UEO524305 UOK524305 UYG524305 VIC524305 VRY524305 WBU524305 WLQ524305 WVM524305 E589841 JA589841 SW589841 ACS589841 AMO589841 AWK589841 BGG589841 BQC589841 BZY589841 CJU589841 CTQ589841 DDM589841 DNI589841 DXE589841 EHA589841 EQW589841 FAS589841 FKO589841 FUK589841 GEG589841 GOC589841 GXY589841 HHU589841 HRQ589841 IBM589841 ILI589841 IVE589841 JFA589841 JOW589841 JYS589841 KIO589841 KSK589841 LCG589841 LMC589841 LVY589841 MFU589841 MPQ589841 MZM589841 NJI589841 NTE589841 ODA589841 OMW589841 OWS589841 PGO589841 PQK589841 QAG589841 QKC589841 QTY589841 RDU589841 RNQ589841 RXM589841 SHI589841 SRE589841 TBA589841 TKW589841 TUS589841 UEO589841 UOK589841 UYG589841 VIC589841 VRY589841 WBU589841 WLQ589841 WVM589841 E655377 JA655377 SW655377 ACS655377 AMO655377 AWK655377 BGG655377 BQC655377 BZY655377 CJU655377 CTQ655377 DDM655377 DNI655377 DXE655377 EHA655377 EQW655377 FAS655377 FKO655377 FUK655377 GEG655377 GOC655377 GXY655377 HHU655377 HRQ655377 IBM655377 ILI655377 IVE655377 JFA655377 JOW655377 JYS655377 KIO655377 KSK655377 LCG655377 LMC655377 LVY655377 MFU655377 MPQ655377 MZM655377 NJI655377 NTE655377 ODA655377 OMW655377 OWS655377 PGO655377 PQK655377 QAG655377 QKC655377 QTY655377 RDU655377 RNQ655377 RXM655377 SHI655377 SRE655377 TBA655377 TKW655377 TUS655377 UEO655377 UOK655377 UYG655377 VIC655377 VRY655377 WBU655377 WLQ655377 WVM655377 E720913 JA720913 SW720913 ACS720913 AMO720913 AWK720913 BGG720913 BQC720913 BZY720913 CJU720913 CTQ720913 DDM720913 DNI720913 DXE720913 EHA720913 EQW720913 FAS720913 FKO720913 FUK720913 GEG720913 GOC720913 GXY720913 HHU720913 HRQ720913 IBM720913 ILI720913 IVE720913 JFA720913 JOW720913 JYS720913 KIO720913 KSK720913 LCG720913 LMC720913 LVY720913 MFU720913 MPQ720913 MZM720913 NJI720913 NTE720913 ODA720913 OMW720913 OWS720913 PGO720913 PQK720913 QAG720913 QKC720913 QTY720913 RDU720913 RNQ720913 RXM720913 SHI720913 SRE720913 TBA720913 TKW720913 TUS720913 UEO720913 UOK720913 UYG720913 VIC720913 VRY720913 WBU720913 WLQ720913 WVM720913 E786449 JA786449 SW786449 ACS786449 AMO786449 AWK786449 BGG786449 BQC786449 BZY786449 CJU786449 CTQ786449 DDM786449 DNI786449 DXE786449 EHA786449 EQW786449 FAS786449 FKO786449 FUK786449 GEG786449 GOC786449 GXY786449 HHU786449 HRQ786449 IBM786449 ILI786449 IVE786449 JFA786449 JOW786449 JYS786449 KIO786449 KSK786449 LCG786449 LMC786449 LVY786449 MFU786449 MPQ786449 MZM786449 NJI786449 NTE786449 ODA786449 OMW786449 OWS786449 PGO786449 PQK786449 QAG786449 QKC786449 QTY786449 RDU786449 RNQ786449 RXM786449 SHI786449 SRE786449 TBA786449 TKW786449 TUS786449 UEO786449 UOK786449 UYG786449 VIC786449 VRY786449 WBU786449 WLQ786449 WVM786449 E851985 JA851985 SW851985 ACS851985 AMO851985 AWK851985 BGG851985 BQC851985 BZY851985 CJU851985 CTQ851985 DDM851985 DNI851985 DXE851985 EHA851985 EQW851985 FAS851985 FKO851985 FUK851985 GEG851985 GOC851985 GXY851985 HHU851985 HRQ851985 IBM851985 ILI851985 IVE851985 JFA851985 JOW851985 JYS851985 KIO851985 KSK851985 LCG851985 LMC851985 LVY851985 MFU851985 MPQ851985 MZM851985 NJI851985 NTE851985 ODA851985 OMW851985 OWS851985 PGO851985 PQK851985 QAG851985 QKC851985 QTY851985 RDU851985 RNQ851985 RXM851985 SHI851985 SRE851985 TBA851985 TKW851985 TUS851985 UEO851985 UOK851985 UYG851985 VIC851985 VRY851985 WBU851985 WLQ851985 WVM851985 E917521 JA917521 SW917521 ACS917521 AMO917521 AWK917521 BGG917521 BQC917521 BZY917521 CJU917521 CTQ917521 DDM917521 DNI917521 DXE917521 EHA917521 EQW917521 FAS917521 FKO917521 FUK917521 GEG917521 GOC917521 GXY917521 HHU917521 HRQ917521 IBM917521 ILI917521 IVE917521 JFA917521 JOW917521 JYS917521 KIO917521 KSK917521 LCG917521 LMC917521 LVY917521 MFU917521 MPQ917521 MZM917521 NJI917521 NTE917521 ODA917521 OMW917521 OWS917521 PGO917521 PQK917521 QAG917521 QKC917521 QTY917521 RDU917521 RNQ917521 RXM917521 SHI917521 SRE917521 TBA917521 TKW917521 TUS917521 UEO917521 UOK917521 UYG917521 VIC917521 VRY917521 WBU917521 WLQ917521 WVM917521 E983057 JA983057 SW983057 ACS983057 AMO983057 AWK983057 BGG983057 BQC983057 BZY983057 CJU983057 CTQ983057 DDM983057 DNI983057 DXE983057 EHA983057 EQW983057 FAS983057 FKO983057 FUK983057 GEG983057 GOC983057 GXY983057 HHU983057 HRQ983057 IBM983057 ILI983057 IVE983057 JFA983057 JOW983057 JYS983057 KIO983057 KSK983057 LCG983057 LMC983057 LVY983057 MFU983057 MPQ983057 MZM983057 NJI983057 NTE983057 ODA983057 OMW983057 OWS983057 PGO983057 PQK983057 QAG983057 QKC983057 QTY983057 RDU983057 RNQ983057 RXM983057 SHI983057 SRE983057 TBA983057 TKW983057 TUS983057 UEO983057 UOK983057 UYG983057 VIC983057 VRY983057 WBU983057 WLQ983057 WVM983057">
      <formula1>$M$1:$M$3</formula1>
    </dataValidation>
  </dataValidations>
  <printOptions gridLines="1"/>
  <pageMargins left="0.39370078740157483" right="0.39370078740157483" top="0.59055118110236227" bottom="0.59055118110236227" header="0" footer="0"/>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Presupuesto de Tesorería</vt:lpstr>
      <vt:lpstr>Ventas-Compras</vt:lpstr>
      <vt:lpstr>Gastos</vt:lpstr>
      <vt:lpstr>CUADRO DE AMORTIZACION</vt:lpstr>
      <vt:lpstr>'CUADRO DE AMORTIZACION'!Área_de_impresión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Pedro</dc:creator>
  <cp:lastModifiedBy>Pedro</cp:lastModifiedBy>
  <dcterms:created xsi:type="dcterms:W3CDTF">2020-02-11T15:13:50Z</dcterms:created>
  <dcterms:modified xsi:type="dcterms:W3CDTF">2020-02-17T07:29:30Z</dcterms:modified>
</cp:coreProperties>
</file>